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p.CJBIHOR\Desktop\2021\BUGET 2021\TRANSPARENTA 2021\23 MARTIE 2021\"/>
    </mc:Choice>
  </mc:AlternateContent>
  <bookViews>
    <workbookView xWindow="0" yWindow="0" windowWidth="19170" windowHeight="7665"/>
  </bookViews>
  <sheets>
    <sheet name="LISTA INVESTITII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1" l="1"/>
  <c r="F60" i="1"/>
  <c r="G60" i="1"/>
  <c r="H60" i="1"/>
  <c r="I60" i="1"/>
  <c r="J60" i="1"/>
  <c r="K60" i="1"/>
  <c r="L60" i="1"/>
  <c r="M60" i="1"/>
  <c r="D60" i="1"/>
  <c r="E21" i="1"/>
  <c r="F21" i="1"/>
  <c r="G21" i="1"/>
  <c r="H21" i="1"/>
  <c r="I21" i="1"/>
  <c r="J21" i="1"/>
  <c r="K21" i="1"/>
  <c r="L21" i="1"/>
  <c r="M21" i="1"/>
  <c r="D21" i="1"/>
  <c r="C22" i="1"/>
  <c r="E26" i="1" l="1"/>
  <c r="F26" i="1"/>
  <c r="G26" i="1"/>
  <c r="H26" i="1"/>
  <c r="I26" i="1"/>
  <c r="J26" i="1"/>
  <c r="K26" i="1"/>
  <c r="L26" i="1"/>
  <c r="M26" i="1"/>
  <c r="D26" i="1"/>
  <c r="C23" i="1"/>
  <c r="C24" i="1"/>
  <c r="C25" i="1"/>
  <c r="C21" i="1"/>
  <c r="E66" i="1"/>
  <c r="F66" i="1"/>
  <c r="G66" i="1"/>
  <c r="I66" i="1"/>
  <c r="J66" i="1"/>
  <c r="K66" i="1"/>
  <c r="M66" i="1"/>
  <c r="E12" i="1"/>
  <c r="F12" i="1"/>
  <c r="G12" i="1"/>
  <c r="H12" i="1"/>
  <c r="I12" i="1"/>
  <c r="J12" i="1"/>
  <c r="K12" i="1"/>
  <c r="L12" i="1"/>
  <c r="M12" i="1"/>
  <c r="D12" i="1"/>
  <c r="C12" i="1" s="1"/>
  <c r="C13" i="1"/>
  <c r="C87" i="1"/>
  <c r="C105" i="1"/>
  <c r="C106" i="1"/>
  <c r="C107" i="1"/>
  <c r="C108" i="1"/>
  <c r="C109" i="1"/>
  <c r="C110" i="1"/>
  <c r="C103" i="1"/>
  <c r="C104" i="1"/>
  <c r="C99" i="1"/>
  <c r="C100" i="1"/>
  <c r="C102" i="1"/>
  <c r="C96" i="1"/>
  <c r="C97" i="1"/>
  <c r="C98" i="1"/>
  <c r="C90" i="1"/>
  <c r="C91" i="1"/>
  <c r="C77" i="1"/>
  <c r="C78" i="1"/>
  <c r="C79" i="1"/>
  <c r="C80" i="1"/>
  <c r="C81" i="1"/>
  <c r="C67" i="1"/>
  <c r="C68" i="1"/>
  <c r="C69" i="1"/>
  <c r="C70" i="1"/>
  <c r="C71" i="1"/>
  <c r="C72" i="1"/>
  <c r="C73" i="1"/>
  <c r="C74" i="1"/>
  <c r="C75" i="1"/>
  <c r="C65" i="1"/>
  <c r="C61" i="1"/>
  <c r="C62" i="1"/>
  <c r="C63" i="1"/>
  <c r="C64" i="1"/>
  <c r="C54" i="1"/>
  <c r="C55" i="1"/>
  <c r="C56" i="1"/>
  <c r="C57" i="1"/>
  <c r="C58" i="1"/>
  <c r="C59" i="1"/>
  <c r="E53" i="1"/>
  <c r="F53" i="1"/>
  <c r="G53" i="1"/>
  <c r="H53" i="1"/>
  <c r="I53" i="1"/>
  <c r="J53" i="1"/>
  <c r="K53" i="1"/>
  <c r="L53" i="1"/>
  <c r="M53" i="1"/>
  <c r="D53" i="1"/>
  <c r="D43" i="1"/>
  <c r="E43" i="1"/>
  <c r="F43" i="1"/>
  <c r="G43" i="1"/>
  <c r="H43" i="1"/>
  <c r="I43" i="1"/>
  <c r="J43" i="1"/>
  <c r="K43" i="1"/>
  <c r="L43" i="1"/>
  <c r="M43" i="1"/>
  <c r="C48" i="1"/>
  <c r="C49" i="1"/>
  <c r="C50" i="1"/>
  <c r="C51" i="1"/>
  <c r="C52" i="1"/>
  <c r="C44" i="1"/>
  <c r="C45" i="1"/>
  <c r="C46" i="1"/>
  <c r="C47" i="1"/>
  <c r="C30" i="1"/>
  <c r="C31" i="1"/>
  <c r="C32" i="1"/>
  <c r="C34" i="1"/>
  <c r="C35" i="1"/>
  <c r="C36" i="1"/>
  <c r="C37" i="1"/>
  <c r="C38" i="1"/>
  <c r="C39" i="1"/>
  <c r="C40" i="1"/>
  <c r="C41" i="1"/>
  <c r="C42" i="1"/>
  <c r="C28" i="1"/>
  <c r="C29" i="1"/>
  <c r="C27" i="1"/>
  <c r="A16" i="1"/>
  <c r="A8" i="1"/>
  <c r="A9" i="1" s="1"/>
  <c r="A10" i="1" s="1"/>
  <c r="A11" i="1" s="1"/>
  <c r="C15" i="1"/>
  <c r="C16" i="1"/>
  <c r="C17" i="1"/>
  <c r="C18" i="1"/>
  <c r="C19" i="1"/>
  <c r="C20" i="1"/>
  <c r="E14" i="1"/>
  <c r="E5" i="1" s="1"/>
  <c r="F14" i="1"/>
  <c r="G14" i="1"/>
  <c r="H14" i="1"/>
  <c r="I14" i="1"/>
  <c r="J14" i="1"/>
  <c r="K14" i="1"/>
  <c r="K5" i="1" s="1"/>
  <c r="L14" i="1"/>
  <c r="M14" i="1"/>
  <c r="D14" i="1"/>
  <c r="C7" i="1"/>
  <c r="C8" i="1"/>
  <c r="C9" i="1"/>
  <c r="C10" i="1"/>
  <c r="C11" i="1"/>
  <c r="E6" i="1"/>
  <c r="F6" i="1"/>
  <c r="G6" i="1"/>
  <c r="H6" i="1"/>
  <c r="I6" i="1"/>
  <c r="J6" i="1"/>
  <c r="K6" i="1"/>
  <c r="L6" i="1"/>
  <c r="M6" i="1"/>
  <c r="D6" i="1"/>
  <c r="D101" i="1"/>
  <c r="C101" i="1" s="1"/>
  <c r="B96" i="1"/>
  <c r="C95" i="1"/>
  <c r="B94" i="1"/>
  <c r="B90" i="1"/>
  <c r="C89" i="1"/>
  <c r="B89" i="1"/>
  <c r="C86" i="1"/>
  <c r="B86" i="1"/>
  <c r="C85" i="1"/>
  <c r="C84" i="1"/>
  <c r="B84" i="1"/>
  <c r="B77" i="1"/>
  <c r="C76" i="1"/>
  <c r="B75" i="1"/>
  <c r="B74" i="1"/>
  <c r="H72" i="1"/>
  <c r="L72" i="1" s="1"/>
  <c r="H71" i="1"/>
  <c r="L71" i="1" s="1"/>
  <c r="H70" i="1"/>
  <c r="L70" i="1" s="1"/>
  <c r="H69" i="1"/>
  <c r="L69" i="1" s="1"/>
  <c r="H68" i="1"/>
  <c r="L68" i="1" s="1"/>
  <c r="H67" i="1"/>
  <c r="B67" i="1"/>
  <c r="B66" i="1"/>
  <c r="B64" i="1"/>
  <c r="B63" i="1"/>
  <c r="B62" i="1"/>
  <c r="B61" i="1"/>
  <c r="B60" i="1"/>
  <c r="B58" i="1"/>
  <c r="B56" i="1"/>
  <c r="B55" i="1"/>
  <c r="B54" i="1"/>
  <c r="B53" i="1"/>
  <c r="B44" i="1"/>
  <c r="B43" i="1"/>
  <c r="D33" i="1"/>
  <c r="C33" i="1" s="1"/>
  <c r="B30" i="1"/>
  <c r="B29" i="1"/>
  <c r="B27" i="1"/>
  <c r="B26" i="1"/>
  <c r="B21" i="1"/>
  <c r="B18" i="1"/>
  <c r="B17" i="1"/>
  <c r="B14" i="1"/>
  <c r="B11" i="1"/>
  <c r="B8" i="1"/>
  <c r="B7" i="1"/>
  <c r="B6" i="1"/>
  <c r="B5" i="1"/>
  <c r="I5" i="1" l="1"/>
  <c r="C60" i="1"/>
  <c r="G5" i="1"/>
  <c r="D66" i="1"/>
  <c r="D5" i="1" s="1"/>
  <c r="J5" i="1"/>
  <c r="F5" i="1"/>
  <c r="H66" i="1"/>
  <c r="H5" i="1"/>
  <c r="M5" i="1"/>
  <c r="C92" i="1"/>
  <c r="C94" i="1"/>
  <c r="C82" i="1"/>
  <c r="C83" i="1"/>
  <c r="C93" i="1"/>
  <c r="C53" i="1"/>
  <c r="C43" i="1"/>
  <c r="C26" i="1"/>
  <c r="C14" i="1"/>
  <c r="C6" i="1"/>
  <c r="L67" i="1"/>
  <c r="L66" i="1" s="1"/>
  <c r="L5" i="1" s="1"/>
  <c r="C66" i="1" l="1"/>
  <c r="C5" i="1" s="1"/>
</calcChain>
</file>

<file path=xl/sharedStrings.xml><?xml version="1.0" encoding="utf-8"?>
<sst xmlns="http://schemas.openxmlformats.org/spreadsheetml/2006/main" count="86" uniqueCount="86">
  <si>
    <t>Nr crt</t>
  </si>
  <si>
    <t>Denumire obiectiv</t>
  </si>
  <si>
    <t>Sume alocate 
Fonduri Externe</t>
  </si>
  <si>
    <t>TOTAL BL+BS+BUE+ Imprumt</t>
  </si>
  <si>
    <t>Rectificare BL</t>
  </si>
  <si>
    <t>Rectificare BS+BUE</t>
  </si>
  <si>
    <t>Rectificare Imprumut</t>
  </si>
  <si>
    <t>TOTAL rectificat</t>
  </si>
  <si>
    <t>Creșterea capacității de gestionare a crizei sanitare COVID-19 în instituțiile din subordinea Consiliului Județean Bihor</t>
  </si>
  <si>
    <t>Optimizarea procesului decizional și al planificării strategice si bugetare la nivelul Consiliului Județean Bihor acronim OPD Bihor</t>
  </si>
  <si>
    <t>Campus școlar pentru învățământ special din Oradea - Etapa a II a</t>
  </si>
  <si>
    <t>Centrul Judeţean de Resurse şi Asistenţă Educaţională - proiect fond Social European</t>
  </si>
  <si>
    <t>Centru Judetean de resurse si Asistenta Educationala - Proiect European</t>
  </si>
  <si>
    <t>Spitalul de Psihiatrie Nucet - Asigurarea imprejmuire perimetru</t>
  </si>
  <si>
    <t>Lucrari de finisaje si instalatii electrice la Amfitreatrul in aer liber</t>
  </si>
  <si>
    <t>Teatrul Szigligeti Szinhaz - Reparaţii teatru Conformare ISU Crișana</t>
  </si>
  <si>
    <t>Teatrul szigligeti Szinhaz - Reparatii fatada +acoperis</t>
  </si>
  <si>
    <t>Reabilitare fațada, înlocuire învelitoare și reparații tâmplărie la imobilul situat în Oradea, str. Vasile Alecsandri nr. 8 - 10</t>
  </si>
  <si>
    <t>Filarmonica de Stat Oradea - clădire curte</t>
  </si>
  <si>
    <t>Reparații capitale la centre (CIAPAD Tinca, CIAPAD Ciutelec, CABRDAP Ciutelec)</t>
  </si>
  <si>
    <t>Centre comunitare integrate: Program strategic de creșterea accesului populației vulnerabile la servicii socio-medicale-educaționale de calitate</t>
  </si>
  <si>
    <t>VENUS - ÎMPREUNĂ PT.O VIAȚĂ ÎN SIGURANȚĂ POCU 465/4/4/128038</t>
  </si>
  <si>
    <t>CENTRU RESPIRO PT.PERSOANE  ADULTE CU DIZABILITĂȚI</t>
  </si>
  <si>
    <t>CENTRU DE ZI DE RECUPERARE PT.COPII CU DIZABILITĂȚI</t>
  </si>
  <si>
    <t>POCU ID 130622 TRANZIȚIA CĂTRE SOCIETATE A PERSOANELOR ADULTE CU DIZABILITĂȚI DIN JUD.BIHOR PRIN IMPLEMENTAREA UNOR MĂSURI INTEGRATE DE SPRIJIN PSIHO-SOCIO-MEDICAL</t>
  </si>
  <si>
    <t>POCU ID 127169 TEAM-UP PROGRES ÎN CALITATEA ÎNGRIJIRII ALTERNATIVE A COPIILOR</t>
  </si>
  <si>
    <t>Plan de mentinere a calității aerului</t>
  </si>
  <si>
    <t>RA Aeroportul Oradea-  Creșterea gradului de siguranță și Securitate la Aeroportul Oradea
Proiectare, execuție, cofinanțare, comisoane, taxe, alte cheltuieli conexe</t>
  </si>
  <si>
    <t>RA Aeroportul Oradea- Dezvoltarea și moderniuzarea infrastructurii aeroportuale la Aeroportul Oradea</t>
  </si>
  <si>
    <t>RA Aeroportul Oradea- Tractor cu accesoriile aferente</t>
  </si>
  <si>
    <t>RA Aeroportul Oradea - Echipament mobil cu compresor de aer cu dezumificator</t>
  </si>
  <si>
    <t>Reabilitare DJ 792 A Beliu-Tinca-leș, km 24+987-67+696, L=42,712 km</t>
  </si>
  <si>
    <t>Modernizare Drum Județean DJ 767B, din DN 76-Tășad-Copăcel-Serghiș-DJ767, km 0+000-</t>
  </si>
  <si>
    <r>
      <rPr>
        <b/>
        <i/>
        <sz val="10"/>
        <rFont val="Arial"/>
        <family val="2"/>
        <charset val="238"/>
      </rPr>
      <t xml:space="preserve">Reabilitare și Modernizare DJ 767 Dobrești-Vîrciorog, sector de la km 10+940 la km 27+500, L=16,560 km </t>
    </r>
    <r>
      <rPr>
        <sz val="10"/>
        <rFont val="Arial"/>
        <family val="2"/>
        <charset val="238"/>
      </rPr>
      <t xml:space="preserve">
Proiectare și asistență tehnică; execuție; cofinanțare; comisioane, taxe, alte cheltuieli</t>
    </r>
  </si>
  <si>
    <t>Reabilitare și Modernizare DJ 767 Dobrești-Vîrciorog, sector de la km 10+940 la km 27+500, L=16,560 km - Deviere rețele electrice</t>
  </si>
  <si>
    <t>Reabilitare și modernizare DJ 764, Beiuș-Roșia-Aștileu, sector de la km 31+000 la km 64+655, L=33,655 km</t>
  </si>
  <si>
    <t>Reabilitare și modernizare DJ 767: DN76 (Sâmbăta)-Dobrești, sector de la km 0+000 la km 9+332 și DJ 767C: DJ 767 (Dobrești)-Luncasprie – DJ 764, sector de la km 0+000 la km 11+672, Ltotală=21,004 km</t>
  </si>
  <si>
    <t>Modernizare DJ 768 A Șoimi-Suplacu de Tinca-Capilna</t>
  </si>
  <si>
    <t>Traseu Regional Transilvania de Nord; Drumul Apuseni-DJ 764 A Beiuș-Stâna de Vale, DJ 108J – Stâna de Vale-Remeți</t>
  </si>
  <si>
    <t>Traseu Regional Transilvania de Nord; Drumul Apuseni – DJ 108 K Remeți-Limita jud.Cluj</t>
  </si>
  <si>
    <t>17*</t>
  </si>
  <si>
    <t>Dotări locuri de staționare pe DJ-uri</t>
  </si>
  <si>
    <t>Modernizare DJ 797A Bicaciu-Ianoșda, km 2+993 – km 8+321,88, L=5,328 km</t>
  </si>
  <si>
    <t>Modernizare DJ795A Oșand-Sumugiu</t>
  </si>
  <si>
    <t>Modernizare DJ 767B din DN 76 - Tășad - Copăcel - Serghiș - DJ 767, km 0+000 - 19+779, L=19,779 km, județul Bihor - Lucrări de protecție drum</t>
  </si>
  <si>
    <t>Creșterea accesibilității pe drumurile județene în Zona Metropolitană Oradea</t>
  </si>
  <si>
    <t>Varianta ocolitoare oras Alesd</t>
  </si>
  <si>
    <t>Varianta ocolitoare Stei (Beiuș)</t>
  </si>
  <si>
    <t>Drum expres Oradea - Arad</t>
  </si>
  <si>
    <t>Reabilitare DJ 190 G Intersecție Almașu Mare - Limită Județ Sălaj , km 8+950 - km 12+350,  L = 3,400 km,
Proiectare, comisioane, taxe, alte cheltuieli</t>
  </si>
  <si>
    <t>Pod pe DJ 764 H la Nimăiești</t>
  </si>
  <si>
    <t>Puncte de colectare - 4 amplasamente</t>
  </si>
  <si>
    <t>Podeţe pe DJ 767 în comuna Vârciorog</t>
  </si>
  <si>
    <t>Elaborare documentatii tehnice de proiectare , avize, acorduri, executie</t>
  </si>
  <si>
    <t>Proiectare + expertiza Reparatii pod pe DJ 764D, localitatea Bratca</t>
  </si>
  <si>
    <t>Fond de interventie (Calamitati naturale)</t>
  </si>
  <si>
    <t>Inlaturare efecte calamitati naturale pe DJ 767 Dobresti-Virciorog</t>
  </si>
  <si>
    <t/>
  </si>
  <si>
    <t>Venituri proprii</t>
  </si>
  <si>
    <t>PROIECT BUGET 2021 - LISTA OBIECTIVELOR DE INVESTIȚII</t>
  </si>
  <si>
    <t xml:space="preserve">Sume alocate 
Buget Local
</t>
  </si>
  <si>
    <t>Sume alocate 
Buget de stat OG 28/2013</t>
  </si>
  <si>
    <t>TOTAL
2021</t>
  </si>
  <si>
    <t>Proiect integrat pentru dezvoltarea durabilă în zona montană a jud.Bihor, îmbumătățirea accesului și dezvoltarea serviciilor de sănătate în cazul intervențiilor medicale de urgență ROHU449</t>
  </si>
  <si>
    <t>Județul Bihor - Centrul pentru cultură și artă contemporană Bihor - proiectare, asistență tehnică, execuție lucrări, comisioane, taxe, alte cheltuieli</t>
  </si>
  <si>
    <t>Teatrul Szigligeti Szinhaz - diferență proiect fonduri UE</t>
  </si>
  <si>
    <t>Teatru Regina Maria - Achiziții dotări independente ( ștăngi Sala Arcadia )</t>
  </si>
  <si>
    <t>Majorare capital social Parc științific și tehnologic</t>
  </si>
  <si>
    <t>RA Aeroportul Oradea- Sistem Automat de parcare cu automat de plată cu bariere la Aeroportul Oradea Proiectare, execuție, cofinanțare, comisoane, taxe, alte cheltuieli conexe</t>
  </si>
  <si>
    <t>Amenajare intersecție și lucrări de scurgere a apelor pe DJ108I - cheltuieli pentru obținerea și amenajarea terenului, proiectare, asitență tehnică, execuție, comisioane, taxe, alte cheltuieli</t>
  </si>
  <si>
    <t>Reabilitare DJ 795 A, sector Șumugiu- Mierlău - DJ 768 km 11+744 - km 19+956, L=8,212 km
Proiectare, comisioane, taxe, alte cheltuieli</t>
  </si>
  <si>
    <t>adăpost câini  - 4 amplasamente</t>
  </si>
  <si>
    <t>UAMS Popești - construire și dotare Spațiu de recuperare și lucrări pentru eficientizare termică</t>
  </si>
  <si>
    <t>cap.54.02 - ALTE SERVICII PUBLICE GENERALE, din care</t>
  </si>
  <si>
    <t>Spitalul de Psihiatrie Nucet - lucrări/dotări independente</t>
  </si>
  <si>
    <t>Filarmonica de Stat Oradea - Schimbare sistem de detecție fum + modernizare Tablou General și circuite și dotări independente</t>
  </si>
  <si>
    <t>Biblioteca Județeană Gheorghe Șincai Oradea - Dotări independente fire wall</t>
  </si>
  <si>
    <t>Judeţul Bihor - reabilitare faţadă imobil str.Moscovei nr.5 Oradea, execuție lucrări (baza + suplim), comisioane, taxe, alte cheltuieli</t>
  </si>
  <si>
    <t>Campus școlar pentru învățământ special din Municipiul Oradea - proiectare,asistență tehnică, execuție lucrări, comisioane, taxe și alte cheltuieli</t>
  </si>
  <si>
    <t>Reparații capitale și amenajări interioare sediu nou Muzeul Țării Crișurilor Oradea, str.Armatei Române nr.1/A, lucrări de amenajare incintă și amenajări speciale de muzeu (POR1), asistență tehnică, execuție lucrări, comisioane, taxe, cofinanțare, alte cheltuieli</t>
  </si>
  <si>
    <t>Biblioteca Gheorghe Șincai - cofinanțare proiect EduCultcentre</t>
  </si>
  <si>
    <t>PROGRAM DE SPRIJIN PT.INTEGRAREA SOCIO-PROFESIONALĂ ȘI ASIGURAREA SERVICIILOR TIP Prima cameră</t>
  </si>
  <si>
    <t>Imprumut 
Bancar</t>
  </si>
  <si>
    <t>lei</t>
  </si>
  <si>
    <t>CONSILIUL JUDEȚEAN BIHOR</t>
  </si>
  <si>
    <t>ANEXA NR.3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</si>
</sst>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</font>
    <font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4" fontId="1" fillId="0" borderId="0" xfId="0" applyNumberFormat="1" applyFont="1"/>
    <xf numFmtId="4" fontId="7" fillId="0" borderId="0" xfId="0" applyNumberFormat="1" applyFont="1"/>
    <xf numFmtId="0" fontId="0" fillId="0" borderId="2" xfId="0" applyBorder="1" applyAlignment="1">
      <alignment horizontal="center" vertical="center"/>
    </xf>
    <xf numFmtId="3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0" xfId="0" applyFont="1"/>
    <xf numFmtId="4" fontId="9" fillId="0" borderId="0" xfId="0" applyNumberFormat="1" applyFont="1"/>
    <xf numFmtId="3" fontId="10" fillId="0" borderId="1" xfId="0" applyNumberFormat="1" applyFont="1" applyBorder="1" applyAlignment="1">
      <alignment vertical="top" wrapText="1"/>
    </xf>
    <xf numFmtId="4" fontId="6" fillId="0" borderId="0" xfId="0" applyNumberFormat="1" applyFont="1"/>
    <xf numFmtId="4" fontId="4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5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3" fontId="2" fillId="0" borderId="1" xfId="0" applyNumberFormat="1" applyFont="1" applyBorder="1" applyAlignment="1">
      <alignment horizont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/>
    <xf numFmtId="3" fontId="5" fillId="0" borderId="1" xfId="0" applyNumberFormat="1" applyFont="1" applyBorder="1" applyAlignment="1">
      <alignment horizontal="center" wrapText="1"/>
    </xf>
    <xf numFmtId="3" fontId="3" fillId="0" borderId="1" xfId="0" applyNumberFormat="1" applyFont="1" applyBorder="1" applyAlignment="1"/>
    <xf numFmtId="3" fontId="5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/>
    </xf>
    <xf numFmtId="3" fontId="0" fillId="0" borderId="1" xfId="0" applyNumberFormat="1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8" fillId="0" borderId="1" xfId="0" applyNumberFormat="1" applyFont="1" applyBorder="1" applyAlignment="1"/>
    <xf numFmtId="3" fontId="5" fillId="0" borderId="1" xfId="0" applyNumberFormat="1" applyFont="1" applyBorder="1" applyAlignment="1"/>
    <xf numFmtId="0" fontId="9" fillId="0" borderId="2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wrapText="1"/>
    </xf>
    <xf numFmtId="3" fontId="5" fillId="0" borderId="1" xfId="0" applyNumberFormat="1" applyFont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3" fontId="0" fillId="0" borderId="1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3" fontId="2" fillId="0" borderId="1" xfId="0" applyNumberFormat="1" applyFont="1" applyBorder="1" applyAlignment="1">
      <alignment horizontal="right" vertical="top" wrapText="1"/>
    </xf>
    <xf numFmtId="3" fontId="12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wrapText="1"/>
    </xf>
    <xf numFmtId="0" fontId="13" fillId="0" borderId="0" xfId="0" applyFont="1"/>
    <xf numFmtId="4" fontId="13" fillId="0" borderId="0" xfId="0" applyNumberFormat="1" applyFont="1"/>
    <xf numFmtId="3" fontId="12" fillId="0" borderId="1" xfId="0" applyNumberFormat="1" applyFont="1" applyBorder="1" applyAlignment="1">
      <alignment horizontal="center" wrapText="1"/>
    </xf>
    <xf numFmtId="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/>
    <xf numFmtId="4" fontId="0" fillId="0" borderId="0" xfId="0" applyNumberFormat="1" applyBorder="1"/>
    <xf numFmtId="0" fontId="1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10" fillId="0" borderId="2" xfId="0" applyNumberFormat="1" applyFont="1" applyBorder="1" applyAlignment="1">
      <alignment horizontal="left" vertical="center" wrapText="1"/>
    </xf>
    <xf numFmtId="3" fontId="10" fillId="0" borderId="3" xfId="0" applyNumberFormat="1" applyFont="1" applyBorder="1" applyAlignment="1">
      <alignment horizontal="left" vertical="center" wrapText="1"/>
    </xf>
    <xf numFmtId="4" fontId="6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brielap.CJBIHOR/Desktop/ANEXA%2019.03.2021%20cu%20imprumut%20bancar%20dupa%20discutie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Aprobat"/>
      <sheetName val="Propunere"/>
    </sheetNames>
    <sheetDataSet>
      <sheetData sheetId="0"/>
      <sheetData sheetId="1">
        <row r="16">
          <cell r="A16" t="str">
            <v>T O T A L CHELTUIELI, din care:</v>
          </cell>
        </row>
        <row r="17">
          <cell r="A17" t="str">
            <v>cap.51.02 - AUTORITĂŢI EXECUTIVE, din care:</v>
          </cell>
        </row>
        <row r="18">
          <cell r="A18" t="str">
            <v>Reparații capitale sediu Consiliu Județean Bihor, str. Republicii nr.35, Oradea, proiectare și asistență tehnică, execuție lucrări, comisioane, taxe, alte cheltuieli</v>
          </cell>
        </row>
        <row r="21">
          <cell r="A21" t="str">
            <v>Planul de amenajare a teritoriului a județului Bihor</v>
          </cell>
        </row>
        <row r="24">
          <cell r="A24" t="str">
            <v xml:space="preserve">Dotări independente </v>
          </cell>
        </row>
        <row r="30">
          <cell r="A30" t="str">
            <v>cap.65.02 - Învăţământ, din care:</v>
          </cell>
        </row>
        <row r="34">
          <cell r="A34" t="str">
            <v>CSEI Popești - reparații și izolare termică exterioară clădire școală</v>
          </cell>
        </row>
        <row r="35">
          <cell r="A35" t="str">
            <v>Centrul Judeţean de Resurse şi Asistenţă Educaţională - proiect InterRegio/program Transnațional Dunărea</v>
          </cell>
        </row>
        <row r="36">
          <cell r="A36" t="str">
            <v>cap.66.02 - SĂNĂTATE, din care:</v>
          </cell>
        </row>
        <row r="39">
          <cell r="A39" t="str">
            <v>cap.67.02 - CULTURĂ, RECREERE, RELIGIE, din care:</v>
          </cell>
        </row>
        <row r="40">
          <cell r="A40" t="str">
            <v>Reparații capitale și amenajări interioare sediu nou Muzeul Țării Crișurilor Oradea, str.Armatei Române, nr.1/A, etapa II-a  - execuție, lucrări, comisioane, taxe, cofinanțare, alte cheltuieli (POR2)</v>
          </cell>
        </row>
        <row r="44">
          <cell r="A44" t="str">
            <v>Muzeul Țării Crișurilor - Proiectare și execuție lucrări în cadrul obiectivului de investiții ”Instalații electrice de iluminat special și compatibilizare cu instalațiile de joasă tensiune la Muzeul Țării Crișurilor Oradea, str. Armatei Române, nr.1</v>
          </cell>
        </row>
        <row r="45">
          <cell r="A45" t="str">
            <v>Muzeul Ţării Crişurilor - Proiect EduCultureCentre</v>
          </cell>
        </row>
        <row r="52">
          <cell r="A52" t="str">
            <v>cap.68.02 - Asigurări şi asistenţă socială, din care:</v>
          </cell>
        </row>
        <row r="54">
          <cell r="A54" t="str">
            <v>Direcția Generală de Asistență Socială și Protecția Copilului Bihor - reparații capitale sediu</v>
          </cell>
        </row>
        <row r="59">
          <cell r="A59" t="str">
            <v>cap.74.02 - Protecţia mediului, din care:</v>
          </cell>
        </row>
        <row r="60">
          <cell r="A60" t="str">
            <v>Rambursarea împrumuturilor contractate pt.finanţarea proiectelor cu finanţare UE</v>
          </cell>
        </row>
        <row r="61">
          <cell r="A61" t="str">
            <v>Sistem de management integrat al deşeurilor în jud.Bihor (SMID) POS  Mediu - axa 2</v>
          </cell>
        </row>
        <row r="62">
          <cell r="A62" t="str">
            <v>Actualizare/elaborare Plan Județean de Gestionare a Deșeurilor</v>
          </cell>
        </row>
        <row r="64">
          <cell r="A64" t="str">
            <v>ADI ECOLECT - cotizatíe</v>
          </cell>
        </row>
        <row r="65">
          <cell r="A65" t="str">
            <v>cap.80.02 - Acţiuni generale economice, comerciale şi de muncă, din care:</v>
          </cell>
        </row>
        <row r="66">
          <cell r="A66" t="str">
            <v>Rambursarea împrumuturilor contractate pt.finanţarea proiectelor cu finanţare UE</v>
          </cell>
        </row>
        <row r="67">
          <cell r="A67" t="str">
            <v>Transferuri către ADI Agenţia de Dezoltare Durabilă a judeţului Bihor - cotizaţie</v>
          </cell>
        </row>
        <row r="69">
          <cell r="A69" t="str">
            <v>Parcul Științific și Tehnologic, Oradea - Proiectare și asistență tehnică, cofinanțare, execuție</v>
          </cell>
        </row>
        <row r="70">
          <cell r="A70" t="str">
            <v>Proiect FEDR Conservarea, protecţia şi promovarea naturii de ambele părţi ale frontierei romăno - ungare PRONATURE</v>
          </cell>
        </row>
        <row r="73">
          <cell r="A73" t="str">
            <v>cap.84.02 - TRANSPORTURI ŞI COMUNICAŢII, din care:</v>
          </cell>
        </row>
        <row r="74">
          <cell r="A74" t="str">
            <v>Rambursarea împrumuturilor contractate pt.finanţarea proiectelor cu finanţare UE</v>
          </cell>
        </row>
        <row r="83">
          <cell r="A83" t="str">
            <v>Reabilitare DJ792A Beliu-Tinca-Leș, km 24+987-67+696, L=42,712 km - finanțare FEDR</v>
          </cell>
        </row>
        <row r="84">
          <cell r="A84" t="str">
            <v>Modernizare Drum Județean DJ 767D Vîrciorog – DJ 764; km 0+000 – 2+100, L= 2,100 km
Proiectare și asistență tehnică; execuție; cofinanțare; comisioane; taxe; alte cheltuieli</v>
          </cell>
        </row>
        <row r="89">
          <cell r="A89" t="str">
            <v>Reabilitare și modernizare DJ 767A Uileacu de Criș (DN1)-Bălaia-Burzuc-Sîrbi (DN 19E)
Proiectare și asistență tehnică; execuție; cofinanțare; comisioane, taxe, alte cheltuieli</v>
          </cell>
        </row>
        <row r="98">
          <cell r="A98" t="str">
            <v>Reabilitare şi modernizare DJ 795 Salonta  – Tinca, sector de la km 0+000 la 23+320,  L = 23,320 km -  proiectare și asistență tehnică, execuție, comisioane, taxe, alte cheltuieli</v>
          </cell>
        </row>
        <row r="101">
          <cell r="A101" t="str">
            <v>Stabilizare versant, DJ 108K Bulz-Remeți</v>
          </cell>
        </row>
        <row r="106">
          <cell r="A106" t="str">
            <v>Diriginție de șantier DJ-uri</v>
          </cell>
        </row>
        <row r="107">
          <cell r="A107" t="str">
            <v>Stații pentru mijloacele de transport public
Proiectare și asistență tehnică, execuție,  comisioane, taxe, alte cheltuieli</v>
          </cell>
        </row>
        <row r="110">
          <cell r="A110" t="str">
            <v>Construire Pod peste Râul Crișul Repede în loc.Bulz</v>
          </cell>
        </row>
        <row r="111">
          <cell r="A111" t="str">
            <v>Proiecte de dezvoltare în infrastructura de transport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workbookViewId="0">
      <selection activeCell="A2" sqref="A2:M2"/>
    </sheetView>
  </sheetViews>
  <sheetFormatPr defaultRowHeight="15" x14ac:dyDescent="0.25"/>
  <cols>
    <col min="1" max="1" width="5.85546875" style="1" bestFit="1" customWidth="1"/>
    <col min="2" max="2" width="80.85546875" customWidth="1"/>
    <col min="3" max="3" width="15.28515625" customWidth="1"/>
    <col min="4" max="4" width="17" style="5" customWidth="1"/>
    <col min="5" max="5" width="18.28515625" style="5" customWidth="1"/>
    <col min="6" max="6" width="20.7109375" style="5" customWidth="1"/>
    <col min="7" max="7" width="18.140625" style="5" customWidth="1"/>
    <col min="8" max="8" width="13.42578125" hidden="1" customWidth="1"/>
    <col min="9" max="11" width="15.28515625" hidden="1" customWidth="1"/>
    <col min="12" max="12" width="14.28515625" hidden="1" customWidth="1"/>
    <col min="13" max="13" width="14.28515625" customWidth="1"/>
    <col min="16" max="16" width="15.140625" style="4" customWidth="1"/>
    <col min="17" max="17" width="14.42578125" style="4" customWidth="1"/>
    <col min="18" max="19" width="12.42578125" style="4" customWidth="1"/>
    <col min="20" max="20" width="8.85546875" style="4" customWidth="1"/>
    <col min="21" max="21" width="13" customWidth="1"/>
    <col min="253" max="253" width="7.5703125" customWidth="1"/>
    <col min="254" max="254" width="80.28515625" customWidth="1"/>
    <col min="255" max="255" width="19.28515625" customWidth="1"/>
    <col min="256" max="256" width="15.5703125" customWidth="1"/>
    <col min="257" max="257" width="16.7109375" customWidth="1"/>
    <col min="258" max="258" width="18.85546875" customWidth="1"/>
    <col min="259" max="259" width="17" customWidth="1"/>
    <col min="260" max="261" width="18.28515625" customWidth="1"/>
    <col min="262" max="262" width="20.7109375" customWidth="1"/>
    <col min="263" max="263" width="18.140625" customWidth="1"/>
    <col min="264" max="268" width="0" hidden="1" customWidth="1"/>
    <col min="269" max="269" width="36.28515625" customWidth="1"/>
    <col min="272" max="272" width="15.140625" customWidth="1"/>
    <col min="273" max="273" width="14.42578125" customWidth="1"/>
    <col min="274" max="275" width="12.42578125" customWidth="1"/>
    <col min="276" max="276" width="8.85546875" customWidth="1"/>
    <col min="277" max="277" width="13" customWidth="1"/>
    <col min="509" max="509" width="7.5703125" customWidth="1"/>
    <col min="510" max="510" width="80.28515625" customWidth="1"/>
    <col min="511" max="511" width="19.28515625" customWidth="1"/>
    <col min="512" max="512" width="15.5703125" customWidth="1"/>
    <col min="513" max="513" width="16.7109375" customWidth="1"/>
    <col min="514" max="514" width="18.85546875" customWidth="1"/>
    <col min="515" max="515" width="17" customWidth="1"/>
    <col min="516" max="517" width="18.28515625" customWidth="1"/>
    <col min="518" max="518" width="20.7109375" customWidth="1"/>
    <col min="519" max="519" width="18.140625" customWidth="1"/>
    <col min="520" max="524" width="0" hidden="1" customWidth="1"/>
    <col min="525" max="525" width="36.28515625" customWidth="1"/>
    <col min="528" max="528" width="15.140625" customWidth="1"/>
    <col min="529" max="529" width="14.42578125" customWidth="1"/>
    <col min="530" max="531" width="12.42578125" customWidth="1"/>
    <col min="532" max="532" width="8.85546875" customWidth="1"/>
    <col min="533" max="533" width="13" customWidth="1"/>
    <col min="765" max="765" width="7.5703125" customWidth="1"/>
    <col min="766" max="766" width="80.28515625" customWidth="1"/>
    <col min="767" max="767" width="19.28515625" customWidth="1"/>
    <col min="768" max="768" width="15.5703125" customWidth="1"/>
    <col min="769" max="769" width="16.7109375" customWidth="1"/>
    <col min="770" max="770" width="18.85546875" customWidth="1"/>
    <col min="771" max="771" width="17" customWidth="1"/>
    <col min="772" max="773" width="18.28515625" customWidth="1"/>
    <col min="774" max="774" width="20.7109375" customWidth="1"/>
    <col min="775" max="775" width="18.140625" customWidth="1"/>
    <col min="776" max="780" width="0" hidden="1" customWidth="1"/>
    <col min="781" max="781" width="36.28515625" customWidth="1"/>
    <col min="784" max="784" width="15.140625" customWidth="1"/>
    <col min="785" max="785" width="14.42578125" customWidth="1"/>
    <col min="786" max="787" width="12.42578125" customWidth="1"/>
    <col min="788" max="788" width="8.85546875" customWidth="1"/>
    <col min="789" max="789" width="13" customWidth="1"/>
    <col min="1021" max="1021" width="7.5703125" customWidth="1"/>
    <col min="1022" max="1022" width="80.28515625" customWidth="1"/>
    <col min="1023" max="1023" width="19.28515625" customWidth="1"/>
    <col min="1024" max="1024" width="15.5703125" customWidth="1"/>
    <col min="1025" max="1025" width="16.7109375" customWidth="1"/>
    <col min="1026" max="1026" width="18.85546875" customWidth="1"/>
    <col min="1027" max="1027" width="17" customWidth="1"/>
    <col min="1028" max="1029" width="18.28515625" customWidth="1"/>
    <col min="1030" max="1030" width="20.7109375" customWidth="1"/>
    <col min="1031" max="1031" width="18.140625" customWidth="1"/>
    <col min="1032" max="1036" width="0" hidden="1" customWidth="1"/>
    <col min="1037" max="1037" width="36.28515625" customWidth="1"/>
    <col min="1040" max="1040" width="15.140625" customWidth="1"/>
    <col min="1041" max="1041" width="14.42578125" customWidth="1"/>
    <col min="1042" max="1043" width="12.42578125" customWidth="1"/>
    <col min="1044" max="1044" width="8.85546875" customWidth="1"/>
    <col min="1045" max="1045" width="13" customWidth="1"/>
    <col min="1277" max="1277" width="7.5703125" customWidth="1"/>
    <col min="1278" max="1278" width="80.28515625" customWidth="1"/>
    <col min="1279" max="1279" width="19.28515625" customWidth="1"/>
    <col min="1280" max="1280" width="15.5703125" customWidth="1"/>
    <col min="1281" max="1281" width="16.7109375" customWidth="1"/>
    <col min="1282" max="1282" width="18.85546875" customWidth="1"/>
    <col min="1283" max="1283" width="17" customWidth="1"/>
    <col min="1284" max="1285" width="18.28515625" customWidth="1"/>
    <col min="1286" max="1286" width="20.7109375" customWidth="1"/>
    <col min="1287" max="1287" width="18.140625" customWidth="1"/>
    <col min="1288" max="1292" width="0" hidden="1" customWidth="1"/>
    <col min="1293" max="1293" width="36.28515625" customWidth="1"/>
    <col min="1296" max="1296" width="15.140625" customWidth="1"/>
    <col min="1297" max="1297" width="14.42578125" customWidth="1"/>
    <col min="1298" max="1299" width="12.42578125" customWidth="1"/>
    <col min="1300" max="1300" width="8.85546875" customWidth="1"/>
    <col min="1301" max="1301" width="13" customWidth="1"/>
    <col min="1533" max="1533" width="7.5703125" customWidth="1"/>
    <col min="1534" max="1534" width="80.28515625" customWidth="1"/>
    <col min="1535" max="1535" width="19.28515625" customWidth="1"/>
    <col min="1536" max="1536" width="15.5703125" customWidth="1"/>
    <col min="1537" max="1537" width="16.7109375" customWidth="1"/>
    <col min="1538" max="1538" width="18.85546875" customWidth="1"/>
    <col min="1539" max="1539" width="17" customWidth="1"/>
    <col min="1540" max="1541" width="18.28515625" customWidth="1"/>
    <col min="1542" max="1542" width="20.7109375" customWidth="1"/>
    <col min="1543" max="1543" width="18.140625" customWidth="1"/>
    <col min="1544" max="1548" width="0" hidden="1" customWidth="1"/>
    <col min="1549" max="1549" width="36.28515625" customWidth="1"/>
    <col min="1552" max="1552" width="15.140625" customWidth="1"/>
    <col min="1553" max="1553" width="14.42578125" customWidth="1"/>
    <col min="1554" max="1555" width="12.42578125" customWidth="1"/>
    <col min="1556" max="1556" width="8.85546875" customWidth="1"/>
    <col min="1557" max="1557" width="13" customWidth="1"/>
    <col min="1789" max="1789" width="7.5703125" customWidth="1"/>
    <col min="1790" max="1790" width="80.28515625" customWidth="1"/>
    <col min="1791" max="1791" width="19.28515625" customWidth="1"/>
    <col min="1792" max="1792" width="15.5703125" customWidth="1"/>
    <col min="1793" max="1793" width="16.7109375" customWidth="1"/>
    <col min="1794" max="1794" width="18.85546875" customWidth="1"/>
    <col min="1795" max="1795" width="17" customWidth="1"/>
    <col min="1796" max="1797" width="18.28515625" customWidth="1"/>
    <col min="1798" max="1798" width="20.7109375" customWidth="1"/>
    <col min="1799" max="1799" width="18.140625" customWidth="1"/>
    <col min="1800" max="1804" width="0" hidden="1" customWidth="1"/>
    <col min="1805" max="1805" width="36.28515625" customWidth="1"/>
    <col min="1808" max="1808" width="15.140625" customWidth="1"/>
    <col min="1809" max="1809" width="14.42578125" customWidth="1"/>
    <col min="1810" max="1811" width="12.42578125" customWidth="1"/>
    <col min="1812" max="1812" width="8.85546875" customWidth="1"/>
    <col min="1813" max="1813" width="13" customWidth="1"/>
    <col min="2045" max="2045" width="7.5703125" customWidth="1"/>
    <col min="2046" max="2046" width="80.28515625" customWidth="1"/>
    <col min="2047" max="2047" width="19.28515625" customWidth="1"/>
    <col min="2048" max="2048" width="15.5703125" customWidth="1"/>
    <col min="2049" max="2049" width="16.7109375" customWidth="1"/>
    <col min="2050" max="2050" width="18.85546875" customWidth="1"/>
    <col min="2051" max="2051" width="17" customWidth="1"/>
    <col min="2052" max="2053" width="18.28515625" customWidth="1"/>
    <col min="2054" max="2054" width="20.7109375" customWidth="1"/>
    <col min="2055" max="2055" width="18.140625" customWidth="1"/>
    <col min="2056" max="2060" width="0" hidden="1" customWidth="1"/>
    <col min="2061" max="2061" width="36.28515625" customWidth="1"/>
    <col min="2064" max="2064" width="15.140625" customWidth="1"/>
    <col min="2065" max="2065" width="14.42578125" customWidth="1"/>
    <col min="2066" max="2067" width="12.42578125" customWidth="1"/>
    <col min="2068" max="2068" width="8.85546875" customWidth="1"/>
    <col min="2069" max="2069" width="13" customWidth="1"/>
    <col min="2301" max="2301" width="7.5703125" customWidth="1"/>
    <col min="2302" max="2302" width="80.28515625" customWidth="1"/>
    <col min="2303" max="2303" width="19.28515625" customWidth="1"/>
    <col min="2304" max="2304" width="15.5703125" customWidth="1"/>
    <col min="2305" max="2305" width="16.7109375" customWidth="1"/>
    <col min="2306" max="2306" width="18.85546875" customWidth="1"/>
    <col min="2307" max="2307" width="17" customWidth="1"/>
    <col min="2308" max="2309" width="18.28515625" customWidth="1"/>
    <col min="2310" max="2310" width="20.7109375" customWidth="1"/>
    <col min="2311" max="2311" width="18.140625" customWidth="1"/>
    <col min="2312" max="2316" width="0" hidden="1" customWidth="1"/>
    <col min="2317" max="2317" width="36.28515625" customWidth="1"/>
    <col min="2320" max="2320" width="15.140625" customWidth="1"/>
    <col min="2321" max="2321" width="14.42578125" customWidth="1"/>
    <col min="2322" max="2323" width="12.42578125" customWidth="1"/>
    <col min="2324" max="2324" width="8.85546875" customWidth="1"/>
    <col min="2325" max="2325" width="13" customWidth="1"/>
    <col min="2557" max="2557" width="7.5703125" customWidth="1"/>
    <col min="2558" max="2558" width="80.28515625" customWidth="1"/>
    <col min="2559" max="2559" width="19.28515625" customWidth="1"/>
    <col min="2560" max="2560" width="15.5703125" customWidth="1"/>
    <col min="2561" max="2561" width="16.7109375" customWidth="1"/>
    <col min="2562" max="2562" width="18.85546875" customWidth="1"/>
    <col min="2563" max="2563" width="17" customWidth="1"/>
    <col min="2564" max="2565" width="18.28515625" customWidth="1"/>
    <col min="2566" max="2566" width="20.7109375" customWidth="1"/>
    <col min="2567" max="2567" width="18.140625" customWidth="1"/>
    <col min="2568" max="2572" width="0" hidden="1" customWidth="1"/>
    <col min="2573" max="2573" width="36.28515625" customWidth="1"/>
    <col min="2576" max="2576" width="15.140625" customWidth="1"/>
    <col min="2577" max="2577" width="14.42578125" customWidth="1"/>
    <col min="2578" max="2579" width="12.42578125" customWidth="1"/>
    <col min="2580" max="2580" width="8.85546875" customWidth="1"/>
    <col min="2581" max="2581" width="13" customWidth="1"/>
    <col min="2813" max="2813" width="7.5703125" customWidth="1"/>
    <col min="2814" max="2814" width="80.28515625" customWidth="1"/>
    <col min="2815" max="2815" width="19.28515625" customWidth="1"/>
    <col min="2816" max="2816" width="15.5703125" customWidth="1"/>
    <col min="2817" max="2817" width="16.7109375" customWidth="1"/>
    <col min="2818" max="2818" width="18.85546875" customWidth="1"/>
    <col min="2819" max="2819" width="17" customWidth="1"/>
    <col min="2820" max="2821" width="18.28515625" customWidth="1"/>
    <col min="2822" max="2822" width="20.7109375" customWidth="1"/>
    <col min="2823" max="2823" width="18.140625" customWidth="1"/>
    <col min="2824" max="2828" width="0" hidden="1" customWidth="1"/>
    <col min="2829" max="2829" width="36.28515625" customWidth="1"/>
    <col min="2832" max="2832" width="15.140625" customWidth="1"/>
    <col min="2833" max="2833" width="14.42578125" customWidth="1"/>
    <col min="2834" max="2835" width="12.42578125" customWidth="1"/>
    <col min="2836" max="2836" width="8.85546875" customWidth="1"/>
    <col min="2837" max="2837" width="13" customWidth="1"/>
    <col min="3069" max="3069" width="7.5703125" customWidth="1"/>
    <col min="3070" max="3070" width="80.28515625" customWidth="1"/>
    <col min="3071" max="3071" width="19.28515625" customWidth="1"/>
    <col min="3072" max="3072" width="15.5703125" customWidth="1"/>
    <col min="3073" max="3073" width="16.7109375" customWidth="1"/>
    <col min="3074" max="3074" width="18.85546875" customWidth="1"/>
    <col min="3075" max="3075" width="17" customWidth="1"/>
    <col min="3076" max="3077" width="18.28515625" customWidth="1"/>
    <col min="3078" max="3078" width="20.7109375" customWidth="1"/>
    <col min="3079" max="3079" width="18.140625" customWidth="1"/>
    <col min="3080" max="3084" width="0" hidden="1" customWidth="1"/>
    <col min="3085" max="3085" width="36.28515625" customWidth="1"/>
    <col min="3088" max="3088" width="15.140625" customWidth="1"/>
    <col min="3089" max="3089" width="14.42578125" customWidth="1"/>
    <col min="3090" max="3091" width="12.42578125" customWidth="1"/>
    <col min="3092" max="3092" width="8.85546875" customWidth="1"/>
    <col min="3093" max="3093" width="13" customWidth="1"/>
    <col min="3325" max="3325" width="7.5703125" customWidth="1"/>
    <col min="3326" max="3326" width="80.28515625" customWidth="1"/>
    <col min="3327" max="3327" width="19.28515625" customWidth="1"/>
    <col min="3328" max="3328" width="15.5703125" customWidth="1"/>
    <col min="3329" max="3329" width="16.7109375" customWidth="1"/>
    <col min="3330" max="3330" width="18.85546875" customWidth="1"/>
    <col min="3331" max="3331" width="17" customWidth="1"/>
    <col min="3332" max="3333" width="18.28515625" customWidth="1"/>
    <col min="3334" max="3334" width="20.7109375" customWidth="1"/>
    <col min="3335" max="3335" width="18.140625" customWidth="1"/>
    <col min="3336" max="3340" width="0" hidden="1" customWidth="1"/>
    <col min="3341" max="3341" width="36.28515625" customWidth="1"/>
    <col min="3344" max="3344" width="15.140625" customWidth="1"/>
    <col min="3345" max="3345" width="14.42578125" customWidth="1"/>
    <col min="3346" max="3347" width="12.42578125" customWidth="1"/>
    <col min="3348" max="3348" width="8.85546875" customWidth="1"/>
    <col min="3349" max="3349" width="13" customWidth="1"/>
    <col min="3581" max="3581" width="7.5703125" customWidth="1"/>
    <col min="3582" max="3582" width="80.28515625" customWidth="1"/>
    <col min="3583" max="3583" width="19.28515625" customWidth="1"/>
    <col min="3584" max="3584" width="15.5703125" customWidth="1"/>
    <col min="3585" max="3585" width="16.7109375" customWidth="1"/>
    <col min="3586" max="3586" width="18.85546875" customWidth="1"/>
    <col min="3587" max="3587" width="17" customWidth="1"/>
    <col min="3588" max="3589" width="18.28515625" customWidth="1"/>
    <col min="3590" max="3590" width="20.7109375" customWidth="1"/>
    <col min="3591" max="3591" width="18.140625" customWidth="1"/>
    <col min="3592" max="3596" width="0" hidden="1" customWidth="1"/>
    <col min="3597" max="3597" width="36.28515625" customWidth="1"/>
    <col min="3600" max="3600" width="15.140625" customWidth="1"/>
    <col min="3601" max="3601" width="14.42578125" customWidth="1"/>
    <col min="3602" max="3603" width="12.42578125" customWidth="1"/>
    <col min="3604" max="3604" width="8.85546875" customWidth="1"/>
    <col min="3605" max="3605" width="13" customWidth="1"/>
    <col min="3837" max="3837" width="7.5703125" customWidth="1"/>
    <col min="3838" max="3838" width="80.28515625" customWidth="1"/>
    <col min="3839" max="3839" width="19.28515625" customWidth="1"/>
    <col min="3840" max="3840" width="15.5703125" customWidth="1"/>
    <col min="3841" max="3841" width="16.7109375" customWidth="1"/>
    <col min="3842" max="3842" width="18.85546875" customWidth="1"/>
    <col min="3843" max="3843" width="17" customWidth="1"/>
    <col min="3844" max="3845" width="18.28515625" customWidth="1"/>
    <col min="3846" max="3846" width="20.7109375" customWidth="1"/>
    <col min="3847" max="3847" width="18.140625" customWidth="1"/>
    <col min="3848" max="3852" width="0" hidden="1" customWidth="1"/>
    <col min="3853" max="3853" width="36.28515625" customWidth="1"/>
    <col min="3856" max="3856" width="15.140625" customWidth="1"/>
    <col min="3857" max="3857" width="14.42578125" customWidth="1"/>
    <col min="3858" max="3859" width="12.42578125" customWidth="1"/>
    <col min="3860" max="3860" width="8.85546875" customWidth="1"/>
    <col min="3861" max="3861" width="13" customWidth="1"/>
    <col min="4093" max="4093" width="7.5703125" customWidth="1"/>
    <col min="4094" max="4094" width="80.28515625" customWidth="1"/>
    <col min="4095" max="4095" width="19.28515625" customWidth="1"/>
    <col min="4096" max="4096" width="15.5703125" customWidth="1"/>
    <col min="4097" max="4097" width="16.7109375" customWidth="1"/>
    <col min="4098" max="4098" width="18.85546875" customWidth="1"/>
    <col min="4099" max="4099" width="17" customWidth="1"/>
    <col min="4100" max="4101" width="18.28515625" customWidth="1"/>
    <col min="4102" max="4102" width="20.7109375" customWidth="1"/>
    <col min="4103" max="4103" width="18.140625" customWidth="1"/>
    <col min="4104" max="4108" width="0" hidden="1" customWidth="1"/>
    <col min="4109" max="4109" width="36.28515625" customWidth="1"/>
    <col min="4112" max="4112" width="15.140625" customWidth="1"/>
    <col min="4113" max="4113" width="14.42578125" customWidth="1"/>
    <col min="4114" max="4115" width="12.42578125" customWidth="1"/>
    <col min="4116" max="4116" width="8.85546875" customWidth="1"/>
    <col min="4117" max="4117" width="13" customWidth="1"/>
    <col min="4349" max="4349" width="7.5703125" customWidth="1"/>
    <col min="4350" max="4350" width="80.28515625" customWidth="1"/>
    <col min="4351" max="4351" width="19.28515625" customWidth="1"/>
    <col min="4352" max="4352" width="15.5703125" customWidth="1"/>
    <col min="4353" max="4353" width="16.7109375" customWidth="1"/>
    <col min="4354" max="4354" width="18.85546875" customWidth="1"/>
    <col min="4355" max="4355" width="17" customWidth="1"/>
    <col min="4356" max="4357" width="18.28515625" customWidth="1"/>
    <col min="4358" max="4358" width="20.7109375" customWidth="1"/>
    <col min="4359" max="4359" width="18.140625" customWidth="1"/>
    <col min="4360" max="4364" width="0" hidden="1" customWidth="1"/>
    <col min="4365" max="4365" width="36.28515625" customWidth="1"/>
    <col min="4368" max="4368" width="15.140625" customWidth="1"/>
    <col min="4369" max="4369" width="14.42578125" customWidth="1"/>
    <col min="4370" max="4371" width="12.42578125" customWidth="1"/>
    <col min="4372" max="4372" width="8.85546875" customWidth="1"/>
    <col min="4373" max="4373" width="13" customWidth="1"/>
    <col min="4605" max="4605" width="7.5703125" customWidth="1"/>
    <col min="4606" max="4606" width="80.28515625" customWidth="1"/>
    <col min="4607" max="4607" width="19.28515625" customWidth="1"/>
    <col min="4608" max="4608" width="15.5703125" customWidth="1"/>
    <col min="4609" max="4609" width="16.7109375" customWidth="1"/>
    <col min="4610" max="4610" width="18.85546875" customWidth="1"/>
    <col min="4611" max="4611" width="17" customWidth="1"/>
    <col min="4612" max="4613" width="18.28515625" customWidth="1"/>
    <col min="4614" max="4614" width="20.7109375" customWidth="1"/>
    <col min="4615" max="4615" width="18.140625" customWidth="1"/>
    <col min="4616" max="4620" width="0" hidden="1" customWidth="1"/>
    <col min="4621" max="4621" width="36.28515625" customWidth="1"/>
    <col min="4624" max="4624" width="15.140625" customWidth="1"/>
    <col min="4625" max="4625" width="14.42578125" customWidth="1"/>
    <col min="4626" max="4627" width="12.42578125" customWidth="1"/>
    <col min="4628" max="4628" width="8.85546875" customWidth="1"/>
    <col min="4629" max="4629" width="13" customWidth="1"/>
    <col min="4861" max="4861" width="7.5703125" customWidth="1"/>
    <col min="4862" max="4862" width="80.28515625" customWidth="1"/>
    <col min="4863" max="4863" width="19.28515625" customWidth="1"/>
    <col min="4864" max="4864" width="15.5703125" customWidth="1"/>
    <col min="4865" max="4865" width="16.7109375" customWidth="1"/>
    <col min="4866" max="4866" width="18.85546875" customWidth="1"/>
    <col min="4867" max="4867" width="17" customWidth="1"/>
    <col min="4868" max="4869" width="18.28515625" customWidth="1"/>
    <col min="4870" max="4870" width="20.7109375" customWidth="1"/>
    <col min="4871" max="4871" width="18.140625" customWidth="1"/>
    <col min="4872" max="4876" width="0" hidden="1" customWidth="1"/>
    <col min="4877" max="4877" width="36.28515625" customWidth="1"/>
    <col min="4880" max="4880" width="15.140625" customWidth="1"/>
    <col min="4881" max="4881" width="14.42578125" customWidth="1"/>
    <col min="4882" max="4883" width="12.42578125" customWidth="1"/>
    <col min="4884" max="4884" width="8.85546875" customWidth="1"/>
    <col min="4885" max="4885" width="13" customWidth="1"/>
    <col min="5117" max="5117" width="7.5703125" customWidth="1"/>
    <col min="5118" max="5118" width="80.28515625" customWidth="1"/>
    <col min="5119" max="5119" width="19.28515625" customWidth="1"/>
    <col min="5120" max="5120" width="15.5703125" customWidth="1"/>
    <col min="5121" max="5121" width="16.7109375" customWidth="1"/>
    <col min="5122" max="5122" width="18.85546875" customWidth="1"/>
    <col min="5123" max="5123" width="17" customWidth="1"/>
    <col min="5124" max="5125" width="18.28515625" customWidth="1"/>
    <col min="5126" max="5126" width="20.7109375" customWidth="1"/>
    <col min="5127" max="5127" width="18.140625" customWidth="1"/>
    <col min="5128" max="5132" width="0" hidden="1" customWidth="1"/>
    <col min="5133" max="5133" width="36.28515625" customWidth="1"/>
    <col min="5136" max="5136" width="15.140625" customWidth="1"/>
    <col min="5137" max="5137" width="14.42578125" customWidth="1"/>
    <col min="5138" max="5139" width="12.42578125" customWidth="1"/>
    <col min="5140" max="5140" width="8.85546875" customWidth="1"/>
    <col min="5141" max="5141" width="13" customWidth="1"/>
    <col min="5373" max="5373" width="7.5703125" customWidth="1"/>
    <col min="5374" max="5374" width="80.28515625" customWidth="1"/>
    <col min="5375" max="5375" width="19.28515625" customWidth="1"/>
    <col min="5376" max="5376" width="15.5703125" customWidth="1"/>
    <col min="5377" max="5377" width="16.7109375" customWidth="1"/>
    <col min="5378" max="5378" width="18.85546875" customWidth="1"/>
    <col min="5379" max="5379" width="17" customWidth="1"/>
    <col min="5380" max="5381" width="18.28515625" customWidth="1"/>
    <col min="5382" max="5382" width="20.7109375" customWidth="1"/>
    <col min="5383" max="5383" width="18.140625" customWidth="1"/>
    <col min="5384" max="5388" width="0" hidden="1" customWidth="1"/>
    <col min="5389" max="5389" width="36.28515625" customWidth="1"/>
    <col min="5392" max="5392" width="15.140625" customWidth="1"/>
    <col min="5393" max="5393" width="14.42578125" customWidth="1"/>
    <col min="5394" max="5395" width="12.42578125" customWidth="1"/>
    <col min="5396" max="5396" width="8.85546875" customWidth="1"/>
    <col min="5397" max="5397" width="13" customWidth="1"/>
    <col min="5629" max="5629" width="7.5703125" customWidth="1"/>
    <col min="5630" max="5630" width="80.28515625" customWidth="1"/>
    <col min="5631" max="5631" width="19.28515625" customWidth="1"/>
    <col min="5632" max="5632" width="15.5703125" customWidth="1"/>
    <col min="5633" max="5633" width="16.7109375" customWidth="1"/>
    <col min="5634" max="5634" width="18.85546875" customWidth="1"/>
    <col min="5635" max="5635" width="17" customWidth="1"/>
    <col min="5636" max="5637" width="18.28515625" customWidth="1"/>
    <col min="5638" max="5638" width="20.7109375" customWidth="1"/>
    <col min="5639" max="5639" width="18.140625" customWidth="1"/>
    <col min="5640" max="5644" width="0" hidden="1" customWidth="1"/>
    <col min="5645" max="5645" width="36.28515625" customWidth="1"/>
    <col min="5648" max="5648" width="15.140625" customWidth="1"/>
    <col min="5649" max="5649" width="14.42578125" customWidth="1"/>
    <col min="5650" max="5651" width="12.42578125" customWidth="1"/>
    <col min="5652" max="5652" width="8.85546875" customWidth="1"/>
    <col min="5653" max="5653" width="13" customWidth="1"/>
    <col min="5885" max="5885" width="7.5703125" customWidth="1"/>
    <col min="5886" max="5886" width="80.28515625" customWidth="1"/>
    <col min="5887" max="5887" width="19.28515625" customWidth="1"/>
    <col min="5888" max="5888" width="15.5703125" customWidth="1"/>
    <col min="5889" max="5889" width="16.7109375" customWidth="1"/>
    <col min="5890" max="5890" width="18.85546875" customWidth="1"/>
    <col min="5891" max="5891" width="17" customWidth="1"/>
    <col min="5892" max="5893" width="18.28515625" customWidth="1"/>
    <col min="5894" max="5894" width="20.7109375" customWidth="1"/>
    <col min="5895" max="5895" width="18.140625" customWidth="1"/>
    <col min="5896" max="5900" width="0" hidden="1" customWidth="1"/>
    <col min="5901" max="5901" width="36.28515625" customWidth="1"/>
    <col min="5904" max="5904" width="15.140625" customWidth="1"/>
    <col min="5905" max="5905" width="14.42578125" customWidth="1"/>
    <col min="5906" max="5907" width="12.42578125" customWidth="1"/>
    <col min="5908" max="5908" width="8.85546875" customWidth="1"/>
    <col min="5909" max="5909" width="13" customWidth="1"/>
    <col min="6141" max="6141" width="7.5703125" customWidth="1"/>
    <col min="6142" max="6142" width="80.28515625" customWidth="1"/>
    <col min="6143" max="6143" width="19.28515625" customWidth="1"/>
    <col min="6144" max="6144" width="15.5703125" customWidth="1"/>
    <col min="6145" max="6145" width="16.7109375" customWidth="1"/>
    <col min="6146" max="6146" width="18.85546875" customWidth="1"/>
    <col min="6147" max="6147" width="17" customWidth="1"/>
    <col min="6148" max="6149" width="18.28515625" customWidth="1"/>
    <col min="6150" max="6150" width="20.7109375" customWidth="1"/>
    <col min="6151" max="6151" width="18.140625" customWidth="1"/>
    <col min="6152" max="6156" width="0" hidden="1" customWidth="1"/>
    <col min="6157" max="6157" width="36.28515625" customWidth="1"/>
    <col min="6160" max="6160" width="15.140625" customWidth="1"/>
    <col min="6161" max="6161" width="14.42578125" customWidth="1"/>
    <col min="6162" max="6163" width="12.42578125" customWidth="1"/>
    <col min="6164" max="6164" width="8.85546875" customWidth="1"/>
    <col min="6165" max="6165" width="13" customWidth="1"/>
    <col min="6397" max="6397" width="7.5703125" customWidth="1"/>
    <col min="6398" max="6398" width="80.28515625" customWidth="1"/>
    <col min="6399" max="6399" width="19.28515625" customWidth="1"/>
    <col min="6400" max="6400" width="15.5703125" customWidth="1"/>
    <col min="6401" max="6401" width="16.7109375" customWidth="1"/>
    <col min="6402" max="6402" width="18.85546875" customWidth="1"/>
    <col min="6403" max="6403" width="17" customWidth="1"/>
    <col min="6404" max="6405" width="18.28515625" customWidth="1"/>
    <col min="6406" max="6406" width="20.7109375" customWidth="1"/>
    <col min="6407" max="6407" width="18.140625" customWidth="1"/>
    <col min="6408" max="6412" width="0" hidden="1" customWidth="1"/>
    <col min="6413" max="6413" width="36.28515625" customWidth="1"/>
    <col min="6416" max="6416" width="15.140625" customWidth="1"/>
    <col min="6417" max="6417" width="14.42578125" customWidth="1"/>
    <col min="6418" max="6419" width="12.42578125" customWidth="1"/>
    <col min="6420" max="6420" width="8.85546875" customWidth="1"/>
    <col min="6421" max="6421" width="13" customWidth="1"/>
    <col min="6653" max="6653" width="7.5703125" customWidth="1"/>
    <col min="6654" max="6654" width="80.28515625" customWidth="1"/>
    <col min="6655" max="6655" width="19.28515625" customWidth="1"/>
    <col min="6656" max="6656" width="15.5703125" customWidth="1"/>
    <col min="6657" max="6657" width="16.7109375" customWidth="1"/>
    <col min="6658" max="6658" width="18.85546875" customWidth="1"/>
    <col min="6659" max="6659" width="17" customWidth="1"/>
    <col min="6660" max="6661" width="18.28515625" customWidth="1"/>
    <col min="6662" max="6662" width="20.7109375" customWidth="1"/>
    <col min="6663" max="6663" width="18.140625" customWidth="1"/>
    <col min="6664" max="6668" width="0" hidden="1" customWidth="1"/>
    <col min="6669" max="6669" width="36.28515625" customWidth="1"/>
    <col min="6672" max="6672" width="15.140625" customWidth="1"/>
    <col min="6673" max="6673" width="14.42578125" customWidth="1"/>
    <col min="6674" max="6675" width="12.42578125" customWidth="1"/>
    <col min="6676" max="6676" width="8.85546875" customWidth="1"/>
    <col min="6677" max="6677" width="13" customWidth="1"/>
    <col min="6909" max="6909" width="7.5703125" customWidth="1"/>
    <col min="6910" max="6910" width="80.28515625" customWidth="1"/>
    <col min="6911" max="6911" width="19.28515625" customWidth="1"/>
    <col min="6912" max="6912" width="15.5703125" customWidth="1"/>
    <col min="6913" max="6913" width="16.7109375" customWidth="1"/>
    <col min="6914" max="6914" width="18.85546875" customWidth="1"/>
    <col min="6915" max="6915" width="17" customWidth="1"/>
    <col min="6916" max="6917" width="18.28515625" customWidth="1"/>
    <col min="6918" max="6918" width="20.7109375" customWidth="1"/>
    <col min="6919" max="6919" width="18.140625" customWidth="1"/>
    <col min="6920" max="6924" width="0" hidden="1" customWidth="1"/>
    <col min="6925" max="6925" width="36.28515625" customWidth="1"/>
    <col min="6928" max="6928" width="15.140625" customWidth="1"/>
    <col min="6929" max="6929" width="14.42578125" customWidth="1"/>
    <col min="6930" max="6931" width="12.42578125" customWidth="1"/>
    <col min="6932" max="6932" width="8.85546875" customWidth="1"/>
    <col min="6933" max="6933" width="13" customWidth="1"/>
    <col min="7165" max="7165" width="7.5703125" customWidth="1"/>
    <col min="7166" max="7166" width="80.28515625" customWidth="1"/>
    <col min="7167" max="7167" width="19.28515625" customWidth="1"/>
    <col min="7168" max="7168" width="15.5703125" customWidth="1"/>
    <col min="7169" max="7169" width="16.7109375" customWidth="1"/>
    <col min="7170" max="7170" width="18.85546875" customWidth="1"/>
    <col min="7171" max="7171" width="17" customWidth="1"/>
    <col min="7172" max="7173" width="18.28515625" customWidth="1"/>
    <col min="7174" max="7174" width="20.7109375" customWidth="1"/>
    <col min="7175" max="7175" width="18.140625" customWidth="1"/>
    <col min="7176" max="7180" width="0" hidden="1" customWidth="1"/>
    <col min="7181" max="7181" width="36.28515625" customWidth="1"/>
    <col min="7184" max="7184" width="15.140625" customWidth="1"/>
    <col min="7185" max="7185" width="14.42578125" customWidth="1"/>
    <col min="7186" max="7187" width="12.42578125" customWidth="1"/>
    <col min="7188" max="7188" width="8.85546875" customWidth="1"/>
    <col min="7189" max="7189" width="13" customWidth="1"/>
    <col min="7421" max="7421" width="7.5703125" customWidth="1"/>
    <col min="7422" max="7422" width="80.28515625" customWidth="1"/>
    <col min="7423" max="7423" width="19.28515625" customWidth="1"/>
    <col min="7424" max="7424" width="15.5703125" customWidth="1"/>
    <col min="7425" max="7425" width="16.7109375" customWidth="1"/>
    <col min="7426" max="7426" width="18.85546875" customWidth="1"/>
    <col min="7427" max="7427" width="17" customWidth="1"/>
    <col min="7428" max="7429" width="18.28515625" customWidth="1"/>
    <col min="7430" max="7430" width="20.7109375" customWidth="1"/>
    <col min="7431" max="7431" width="18.140625" customWidth="1"/>
    <col min="7432" max="7436" width="0" hidden="1" customWidth="1"/>
    <col min="7437" max="7437" width="36.28515625" customWidth="1"/>
    <col min="7440" max="7440" width="15.140625" customWidth="1"/>
    <col min="7441" max="7441" width="14.42578125" customWidth="1"/>
    <col min="7442" max="7443" width="12.42578125" customWidth="1"/>
    <col min="7444" max="7444" width="8.85546875" customWidth="1"/>
    <col min="7445" max="7445" width="13" customWidth="1"/>
    <col min="7677" max="7677" width="7.5703125" customWidth="1"/>
    <col min="7678" max="7678" width="80.28515625" customWidth="1"/>
    <col min="7679" max="7679" width="19.28515625" customWidth="1"/>
    <col min="7680" max="7680" width="15.5703125" customWidth="1"/>
    <col min="7681" max="7681" width="16.7109375" customWidth="1"/>
    <col min="7682" max="7682" width="18.85546875" customWidth="1"/>
    <col min="7683" max="7683" width="17" customWidth="1"/>
    <col min="7684" max="7685" width="18.28515625" customWidth="1"/>
    <col min="7686" max="7686" width="20.7109375" customWidth="1"/>
    <col min="7687" max="7687" width="18.140625" customWidth="1"/>
    <col min="7688" max="7692" width="0" hidden="1" customWidth="1"/>
    <col min="7693" max="7693" width="36.28515625" customWidth="1"/>
    <col min="7696" max="7696" width="15.140625" customWidth="1"/>
    <col min="7697" max="7697" width="14.42578125" customWidth="1"/>
    <col min="7698" max="7699" width="12.42578125" customWidth="1"/>
    <col min="7700" max="7700" width="8.85546875" customWidth="1"/>
    <col min="7701" max="7701" width="13" customWidth="1"/>
    <col min="7933" max="7933" width="7.5703125" customWidth="1"/>
    <col min="7934" max="7934" width="80.28515625" customWidth="1"/>
    <col min="7935" max="7935" width="19.28515625" customWidth="1"/>
    <col min="7936" max="7936" width="15.5703125" customWidth="1"/>
    <col min="7937" max="7937" width="16.7109375" customWidth="1"/>
    <col min="7938" max="7938" width="18.85546875" customWidth="1"/>
    <col min="7939" max="7939" width="17" customWidth="1"/>
    <col min="7940" max="7941" width="18.28515625" customWidth="1"/>
    <col min="7942" max="7942" width="20.7109375" customWidth="1"/>
    <col min="7943" max="7943" width="18.140625" customWidth="1"/>
    <col min="7944" max="7948" width="0" hidden="1" customWidth="1"/>
    <col min="7949" max="7949" width="36.28515625" customWidth="1"/>
    <col min="7952" max="7952" width="15.140625" customWidth="1"/>
    <col min="7953" max="7953" width="14.42578125" customWidth="1"/>
    <col min="7954" max="7955" width="12.42578125" customWidth="1"/>
    <col min="7956" max="7956" width="8.85546875" customWidth="1"/>
    <col min="7957" max="7957" width="13" customWidth="1"/>
    <col min="8189" max="8189" width="7.5703125" customWidth="1"/>
    <col min="8190" max="8190" width="80.28515625" customWidth="1"/>
    <col min="8191" max="8191" width="19.28515625" customWidth="1"/>
    <col min="8192" max="8192" width="15.5703125" customWidth="1"/>
    <col min="8193" max="8193" width="16.7109375" customWidth="1"/>
    <col min="8194" max="8194" width="18.85546875" customWidth="1"/>
    <col min="8195" max="8195" width="17" customWidth="1"/>
    <col min="8196" max="8197" width="18.28515625" customWidth="1"/>
    <col min="8198" max="8198" width="20.7109375" customWidth="1"/>
    <col min="8199" max="8199" width="18.140625" customWidth="1"/>
    <col min="8200" max="8204" width="0" hidden="1" customWidth="1"/>
    <col min="8205" max="8205" width="36.28515625" customWidth="1"/>
    <col min="8208" max="8208" width="15.140625" customWidth="1"/>
    <col min="8209" max="8209" width="14.42578125" customWidth="1"/>
    <col min="8210" max="8211" width="12.42578125" customWidth="1"/>
    <col min="8212" max="8212" width="8.85546875" customWidth="1"/>
    <col min="8213" max="8213" width="13" customWidth="1"/>
    <col min="8445" max="8445" width="7.5703125" customWidth="1"/>
    <col min="8446" max="8446" width="80.28515625" customWidth="1"/>
    <col min="8447" max="8447" width="19.28515625" customWidth="1"/>
    <col min="8448" max="8448" width="15.5703125" customWidth="1"/>
    <col min="8449" max="8449" width="16.7109375" customWidth="1"/>
    <col min="8450" max="8450" width="18.85546875" customWidth="1"/>
    <col min="8451" max="8451" width="17" customWidth="1"/>
    <col min="8452" max="8453" width="18.28515625" customWidth="1"/>
    <col min="8454" max="8454" width="20.7109375" customWidth="1"/>
    <col min="8455" max="8455" width="18.140625" customWidth="1"/>
    <col min="8456" max="8460" width="0" hidden="1" customWidth="1"/>
    <col min="8461" max="8461" width="36.28515625" customWidth="1"/>
    <col min="8464" max="8464" width="15.140625" customWidth="1"/>
    <col min="8465" max="8465" width="14.42578125" customWidth="1"/>
    <col min="8466" max="8467" width="12.42578125" customWidth="1"/>
    <col min="8468" max="8468" width="8.85546875" customWidth="1"/>
    <col min="8469" max="8469" width="13" customWidth="1"/>
    <col min="8701" max="8701" width="7.5703125" customWidth="1"/>
    <col min="8702" max="8702" width="80.28515625" customWidth="1"/>
    <col min="8703" max="8703" width="19.28515625" customWidth="1"/>
    <col min="8704" max="8704" width="15.5703125" customWidth="1"/>
    <col min="8705" max="8705" width="16.7109375" customWidth="1"/>
    <col min="8706" max="8706" width="18.85546875" customWidth="1"/>
    <col min="8707" max="8707" width="17" customWidth="1"/>
    <col min="8708" max="8709" width="18.28515625" customWidth="1"/>
    <col min="8710" max="8710" width="20.7109375" customWidth="1"/>
    <col min="8711" max="8711" width="18.140625" customWidth="1"/>
    <col min="8712" max="8716" width="0" hidden="1" customWidth="1"/>
    <col min="8717" max="8717" width="36.28515625" customWidth="1"/>
    <col min="8720" max="8720" width="15.140625" customWidth="1"/>
    <col min="8721" max="8721" width="14.42578125" customWidth="1"/>
    <col min="8722" max="8723" width="12.42578125" customWidth="1"/>
    <col min="8724" max="8724" width="8.85546875" customWidth="1"/>
    <col min="8725" max="8725" width="13" customWidth="1"/>
    <col min="8957" max="8957" width="7.5703125" customWidth="1"/>
    <col min="8958" max="8958" width="80.28515625" customWidth="1"/>
    <col min="8959" max="8959" width="19.28515625" customWidth="1"/>
    <col min="8960" max="8960" width="15.5703125" customWidth="1"/>
    <col min="8961" max="8961" width="16.7109375" customWidth="1"/>
    <col min="8962" max="8962" width="18.85546875" customWidth="1"/>
    <col min="8963" max="8963" width="17" customWidth="1"/>
    <col min="8964" max="8965" width="18.28515625" customWidth="1"/>
    <col min="8966" max="8966" width="20.7109375" customWidth="1"/>
    <col min="8967" max="8967" width="18.140625" customWidth="1"/>
    <col min="8968" max="8972" width="0" hidden="1" customWidth="1"/>
    <col min="8973" max="8973" width="36.28515625" customWidth="1"/>
    <col min="8976" max="8976" width="15.140625" customWidth="1"/>
    <col min="8977" max="8977" width="14.42578125" customWidth="1"/>
    <col min="8978" max="8979" width="12.42578125" customWidth="1"/>
    <col min="8980" max="8980" width="8.85546875" customWidth="1"/>
    <col min="8981" max="8981" width="13" customWidth="1"/>
    <col min="9213" max="9213" width="7.5703125" customWidth="1"/>
    <col min="9214" max="9214" width="80.28515625" customWidth="1"/>
    <col min="9215" max="9215" width="19.28515625" customWidth="1"/>
    <col min="9216" max="9216" width="15.5703125" customWidth="1"/>
    <col min="9217" max="9217" width="16.7109375" customWidth="1"/>
    <col min="9218" max="9218" width="18.85546875" customWidth="1"/>
    <col min="9219" max="9219" width="17" customWidth="1"/>
    <col min="9220" max="9221" width="18.28515625" customWidth="1"/>
    <col min="9222" max="9222" width="20.7109375" customWidth="1"/>
    <col min="9223" max="9223" width="18.140625" customWidth="1"/>
    <col min="9224" max="9228" width="0" hidden="1" customWidth="1"/>
    <col min="9229" max="9229" width="36.28515625" customWidth="1"/>
    <col min="9232" max="9232" width="15.140625" customWidth="1"/>
    <col min="9233" max="9233" width="14.42578125" customWidth="1"/>
    <col min="9234" max="9235" width="12.42578125" customWidth="1"/>
    <col min="9236" max="9236" width="8.85546875" customWidth="1"/>
    <col min="9237" max="9237" width="13" customWidth="1"/>
    <col min="9469" max="9469" width="7.5703125" customWidth="1"/>
    <col min="9470" max="9470" width="80.28515625" customWidth="1"/>
    <col min="9471" max="9471" width="19.28515625" customWidth="1"/>
    <col min="9472" max="9472" width="15.5703125" customWidth="1"/>
    <col min="9473" max="9473" width="16.7109375" customWidth="1"/>
    <col min="9474" max="9474" width="18.85546875" customWidth="1"/>
    <col min="9475" max="9475" width="17" customWidth="1"/>
    <col min="9476" max="9477" width="18.28515625" customWidth="1"/>
    <col min="9478" max="9478" width="20.7109375" customWidth="1"/>
    <col min="9479" max="9479" width="18.140625" customWidth="1"/>
    <col min="9480" max="9484" width="0" hidden="1" customWidth="1"/>
    <col min="9485" max="9485" width="36.28515625" customWidth="1"/>
    <col min="9488" max="9488" width="15.140625" customWidth="1"/>
    <col min="9489" max="9489" width="14.42578125" customWidth="1"/>
    <col min="9490" max="9491" width="12.42578125" customWidth="1"/>
    <col min="9492" max="9492" width="8.85546875" customWidth="1"/>
    <col min="9493" max="9493" width="13" customWidth="1"/>
    <col min="9725" max="9725" width="7.5703125" customWidth="1"/>
    <col min="9726" max="9726" width="80.28515625" customWidth="1"/>
    <col min="9727" max="9727" width="19.28515625" customWidth="1"/>
    <col min="9728" max="9728" width="15.5703125" customWidth="1"/>
    <col min="9729" max="9729" width="16.7109375" customWidth="1"/>
    <col min="9730" max="9730" width="18.85546875" customWidth="1"/>
    <col min="9731" max="9731" width="17" customWidth="1"/>
    <col min="9732" max="9733" width="18.28515625" customWidth="1"/>
    <col min="9734" max="9734" width="20.7109375" customWidth="1"/>
    <col min="9735" max="9735" width="18.140625" customWidth="1"/>
    <col min="9736" max="9740" width="0" hidden="1" customWidth="1"/>
    <col min="9741" max="9741" width="36.28515625" customWidth="1"/>
    <col min="9744" max="9744" width="15.140625" customWidth="1"/>
    <col min="9745" max="9745" width="14.42578125" customWidth="1"/>
    <col min="9746" max="9747" width="12.42578125" customWidth="1"/>
    <col min="9748" max="9748" width="8.85546875" customWidth="1"/>
    <col min="9749" max="9749" width="13" customWidth="1"/>
    <col min="9981" max="9981" width="7.5703125" customWidth="1"/>
    <col min="9982" max="9982" width="80.28515625" customWidth="1"/>
    <col min="9983" max="9983" width="19.28515625" customWidth="1"/>
    <col min="9984" max="9984" width="15.5703125" customWidth="1"/>
    <col min="9985" max="9985" width="16.7109375" customWidth="1"/>
    <col min="9986" max="9986" width="18.85546875" customWidth="1"/>
    <col min="9987" max="9987" width="17" customWidth="1"/>
    <col min="9988" max="9989" width="18.28515625" customWidth="1"/>
    <col min="9990" max="9990" width="20.7109375" customWidth="1"/>
    <col min="9991" max="9991" width="18.140625" customWidth="1"/>
    <col min="9992" max="9996" width="0" hidden="1" customWidth="1"/>
    <col min="9997" max="9997" width="36.28515625" customWidth="1"/>
    <col min="10000" max="10000" width="15.140625" customWidth="1"/>
    <col min="10001" max="10001" width="14.42578125" customWidth="1"/>
    <col min="10002" max="10003" width="12.42578125" customWidth="1"/>
    <col min="10004" max="10004" width="8.85546875" customWidth="1"/>
    <col min="10005" max="10005" width="13" customWidth="1"/>
    <col min="10237" max="10237" width="7.5703125" customWidth="1"/>
    <col min="10238" max="10238" width="80.28515625" customWidth="1"/>
    <col min="10239" max="10239" width="19.28515625" customWidth="1"/>
    <col min="10240" max="10240" width="15.5703125" customWidth="1"/>
    <col min="10241" max="10241" width="16.7109375" customWidth="1"/>
    <col min="10242" max="10242" width="18.85546875" customWidth="1"/>
    <col min="10243" max="10243" width="17" customWidth="1"/>
    <col min="10244" max="10245" width="18.28515625" customWidth="1"/>
    <col min="10246" max="10246" width="20.7109375" customWidth="1"/>
    <col min="10247" max="10247" width="18.140625" customWidth="1"/>
    <col min="10248" max="10252" width="0" hidden="1" customWidth="1"/>
    <col min="10253" max="10253" width="36.28515625" customWidth="1"/>
    <col min="10256" max="10256" width="15.140625" customWidth="1"/>
    <col min="10257" max="10257" width="14.42578125" customWidth="1"/>
    <col min="10258" max="10259" width="12.42578125" customWidth="1"/>
    <col min="10260" max="10260" width="8.85546875" customWidth="1"/>
    <col min="10261" max="10261" width="13" customWidth="1"/>
    <col min="10493" max="10493" width="7.5703125" customWidth="1"/>
    <col min="10494" max="10494" width="80.28515625" customWidth="1"/>
    <col min="10495" max="10495" width="19.28515625" customWidth="1"/>
    <col min="10496" max="10496" width="15.5703125" customWidth="1"/>
    <col min="10497" max="10497" width="16.7109375" customWidth="1"/>
    <col min="10498" max="10498" width="18.85546875" customWidth="1"/>
    <col min="10499" max="10499" width="17" customWidth="1"/>
    <col min="10500" max="10501" width="18.28515625" customWidth="1"/>
    <col min="10502" max="10502" width="20.7109375" customWidth="1"/>
    <col min="10503" max="10503" width="18.140625" customWidth="1"/>
    <col min="10504" max="10508" width="0" hidden="1" customWidth="1"/>
    <col min="10509" max="10509" width="36.28515625" customWidth="1"/>
    <col min="10512" max="10512" width="15.140625" customWidth="1"/>
    <col min="10513" max="10513" width="14.42578125" customWidth="1"/>
    <col min="10514" max="10515" width="12.42578125" customWidth="1"/>
    <col min="10516" max="10516" width="8.85546875" customWidth="1"/>
    <col min="10517" max="10517" width="13" customWidth="1"/>
    <col min="10749" max="10749" width="7.5703125" customWidth="1"/>
    <col min="10750" max="10750" width="80.28515625" customWidth="1"/>
    <col min="10751" max="10751" width="19.28515625" customWidth="1"/>
    <col min="10752" max="10752" width="15.5703125" customWidth="1"/>
    <col min="10753" max="10753" width="16.7109375" customWidth="1"/>
    <col min="10754" max="10754" width="18.85546875" customWidth="1"/>
    <col min="10755" max="10755" width="17" customWidth="1"/>
    <col min="10756" max="10757" width="18.28515625" customWidth="1"/>
    <col min="10758" max="10758" width="20.7109375" customWidth="1"/>
    <col min="10759" max="10759" width="18.140625" customWidth="1"/>
    <col min="10760" max="10764" width="0" hidden="1" customWidth="1"/>
    <col min="10765" max="10765" width="36.28515625" customWidth="1"/>
    <col min="10768" max="10768" width="15.140625" customWidth="1"/>
    <col min="10769" max="10769" width="14.42578125" customWidth="1"/>
    <col min="10770" max="10771" width="12.42578125" customWidth="1"/>
    <col min="10772" max="10772" width="8.85546875" customWidth="1"/>
    <col min="10773" max="10773" width="13" customWidth="1"/>
    <col min="11005" max="11005" width="7.5703125" customWidth="1"/>
    <col min="11006" max="11006" width="80.28515625" customWidth="1"/>
    <col min="11007" max="11007" width="19.28515625" customWidth="1"/>
    <col min="11008" max="11008" width="15.5703125" customWidth="1"/>
    <col min="11009" max="11009" width="16.7109375" customWidth="1"/>
    <col min="11010" max="11010" width="18.85546875" customWidth="1"/>
    <col min="11011" max="11011" width="17" customWidth="1"/>
    <col min="11012" max="11013" width="18.28515625" customWidth="1"/>
    <col min="11014" max="11014" width="20.7109375" customWidth="1"/>
    <col min="11015" max="11015" width="18.140625" customWidth="1"/>
    <col min="11016" max="11020" width="0" hidden="1" customWidth="1"/>
    <col min="11021" max="11021" width="36.28515625" customWidth="1"/>
    <col min="11024" max="11024" width="15.140625" customWidth="1"/>
    <col min="11025" max="11025" width="14.42578125" customWidth="1"/>
    <col min="11026" max="11027" width="12.42578125" customWidth="1"/>
    <col min="11028" max="11028" width="8.85546875" customWidth="1"/>
    <col min="11029" max="11029" width="13" customWidth="1"/>
    <col min="11261" max="11261" width="7.5703125" customWidth="1"/>
    <col min="11262" max="11262" width="80.28515625" customWidth="1"/>
    <col min="11263" max="11263" width="19.28515625" customWidth="1"/>
    <col min="11264" max="11264" width="15.5703125" customWidth="1"/>
    <col min="11265" max="11265" width="16.7109375" customWidth="1"/>
    <col min="11266" max="11266" width="18.85546875" customWidth="1"/>
    <col min="11267" max="11267" width="17" customWidth="1"/>
    <col min="11268" max="11269" width="18.28515625" customWidth="1"/>
    <col min="11270" max="11270" width="20.7109375" customWidth="1"/>
    <col min="11271" max="11271" width="18.140625" customWidth="1"/>
    <col min="11272" max="11276" width="0" hidden="1" customWidth="1"/>
    <col min="11277" max="11277" width="36.28515625" customWidth="1"/>
    <col min="11280" max="11280" width="15.140625" customWidth="1"/>
    <col min="11281" max="11281" width="14.42578125" customWidth="1"/>
    <col min="11282" max="11283" width="12.42578125" customWidth="1"/>
    <col min="11284" max="11284" width="8.85546875" customWidth="1"/>
    <col min="11285" max="11285" width="13" customWidth="1"/>
    <col min="11517" max="11517" width="7.5703125" customWidth="1"/>
    <col min="11518" max="11518" width="80.28515625" customWidth="1"/>
    <col min="11519" max="11519" width="19.28515625" customWidth="1"/>
    <col min="11520" max="11520" width="15.5703125" customWidth="1"/>
    <col min="11521" max="11521" width="16.7109375" customWidth="1"/>
    <col min="11522" max="11522" width="18.85546875" customWidth="1"/>
    <col min="11523" max="11523" width="17" customWidth="1"/>
    <col min="11524" max="11525" width="18.28515625" customWidth="1"/>
    <col min="11526" max="11526" width="20.7109375" customWidth="1"/>
    <col min="11527" max="11527" width="18.140625" customWidth="1"/>
    <col min="11528" max="11532" width="0" hidden="1" customWidth="1"/>
    <col min="11533" max="11533" width="36.28515625" customWidth="1"/>
    <col min="11536" max="11536" width="15.140625" customWidth="1"/>
    <col min="11537" max="11537" width="14.42578125" customWidth="1"/>
    <col min="11538" max="11539" width="12.42578125" customWidth="1"/>
    <col min="11540" max="11540" width="8.85546875" customWidth="1"/>
    <col min="11541" max="11541" width="13" customWidth="1"/>
    <col min="11773" max="11773" width="7.5703125" customWidth="1"/>
    <col min="11774" max="11774" width="80.28515625" customWidth="1"/>
    <col min="11775" max="11775" width="19.28515625" customWidth="1"/>
    <col min="11776" max="11776" width="15.5703125" customWidth="1"/>
    <col min="11777" max="11777" width="16.7109375" customWidth="1"/>
    <col min="11778" max="11778" width="18.85546875" customWidth="1"/>
    <col min="11779" max="11779" width="17" customWidth="1"/>
    <col min="11780" max="11781" width="18.28515625" customWidth="1"/>
    <col min="11782" max="11782" width="20.7109375" customWidth="1"/>
    <col min="11783" max="11783" width="18.140625" customWidth="1"/>
    <col min="11784" max="11788" width="0" hidden="1" customWidth="1"/>
    <col min="11789" max="11789" width="36.28515625" customWidth="1"/>
    <col min="11792" max="11792" width="15.140625" customWidth="1"/>
    <col min="11793" max="11793" width="14.42578125" customWidth="1"/>
    <col min="11794" max="11795" width="12.42578125" customWidth="1"/>
    <col min="11796" max="11796" width="8.85546875" customWidth="1"/>
    <col min="11797" max="11797" width="13" customWidth="1"/>
    <col min="12029" max="12029" width="7.5703125" customWidth="1"/>
    <col min="12030" max="12030" width="80.28515625" customWidth="1"/>
    <col min="12031" max="12031" width="19.28515625" customWidth="1"/>
    <col min="12032" max="12032" width="15.5703125" customWidth="1"/>
    <col min="12033" max="12033" width="16.7109375" customWidth="1"/>
    <col min="12034" max="12034" width="18.85546875" customWidth="1"/>
    <col min="12035" max="12035" width="17" customWidth="1"/>
    <col min="12036" max="12037" width="18.28515625" customWidth="1"/>
    <col min="12038" max="12038" width="20.7109375" customWidth="1"/>
    <col min="12039" max="12039" width="18.140625" customWidth="1"/>
    <col min="12040" max="12044" width="0" hidden="1" customWidth="1"/>
    <col min="12045" max="12045" width="36.28515625" customWidth="1"/>
    <col min="12048" max="12048" width="15.140625" customWidth="1"/>
    <col min="12049" max="12049" width="14.42578125" customWidth="1"/>
    <col min="12050" max="12051" width="12.42578125" customWidth="1"/>
    <col min="12052" max="12052" width="8.85546875" customWidth="1"/>
    <col min="12053" max="12053" width="13" customWidth="1"/>
    <col min="12285" max="12285" width="7.5703125" customWidth="1"/>
    <col min="12286" max="12286" width="80.28515625" customWidth="1"/>
    <col min="12287" max="12287" width="19.28515625" customWidth="1"/>
    <col min="12288" max="12288" width="15.5703125" customWidth="1"/>
    <col min="12289" max="12289" width="16.7109375" customWidth="1"/>
    <col min="12290" max="12290" width="18.85546875" customWidth="1"/>
    <col min="12291" max="12291" width="17" customWidth="1"/>
    <col min="12292" max="12293" width="18.28515625" customWidth="1"/>
    <col min="12294" max="12294" width="20.7109375" customWidth="1"/>
    <col min="12295" max="12295" width="18.140625" customWidth="1"/>
    <col min="12296" max="12300" width="0" hidden="1" customWidth="1"/>
    <col min="12301" max="12301" width="36.28515625" customWidth="1"/>
    <col min="12304" max="12304" width="15.140625" customWidth="1"/>
    <col min="12305" max="12305" width="14.42578125" customWidth="1"/>
    <col min="12306" max="12307" width="12.42578125" customWidth="1"/>
    <col min="12308" max="12308" width="8.85546875" customWidth="1"/>
    <col min="12309" max="12309" width="13" customWidth="1"/>
    <col min="12541" max="12541" width="7.5703125" customWidth="1"/>
    <col min="12542" max="12542" width="80.28515625" customWidth="1"/>
    <col min="12543" max="12543" width="19.28515625" customWidth="1"/>
    <col min="12544" max="12544" width="15.5703125" customWidth="1"/>
    <col min="12545" max="12545" width="16.7109375" customWidth="1"/>
    <col min="12546" max="12546" width="18.85546875" customWidth="1"/>
    <col min="12547" max="12547" width="17" customWidth="1"/>
    <col min="12548" max="12549" width="18.28515625" customWidth="1"/>
    <col min="12550" max="12550" width="20.7109375" customWidth="1"/>
    <col min="12551" max="12551" width="18.140625" customWidth="1"/>
    <col min="12552" max="12556" width="0" hidden="1" customWidth="1"/>
    <col min="12557" max="12557" width="36.28515625" customWidth="1"/>
    <col min="12560" max="12560" width="15.140625" customWidth="1"/>
    <col min="12561" max="12561" width="14.42578125" customWidth="1"/>
    <col min="12562" max="12563" width="12.42578125" customWidth="1"/>
    <col min="12564" max="12564" width="8.85546875" customWidth="1"/>
    <col min="12565" max="12565" width="13" customWidth="1"/>
    <col min="12797" max="12797" width="7.5703125" customWidth="1"/>
    <col min="12798" max="12798" width="80.28515625" customWidth="1"/>
    <col min="12799" max="12799" width="19.28515625" customWidth="1"/>
    <col min="12800" max="12800" width="15.5703125" customWidth="1"/>
    <col min="12801" max="12801" width="16.7109375" customWidth="1"/>
    <col min="12802" max="12802" width="18.85546875" customWidth="1"/>
    <col min="12803" max="12803" width="17" customWidth="1"/>
    <col min="12804" max="12805" width="18.28515625" customWidth="1"/>
    <col min="12806" max="12806" width="20.7109375" customWidth="1"/>
    <col min="12807" max="12807" width="18.140625" customWidth="1"/>
    <col min="12808" max="12812" width="0" hidden="1" customWidth="1"/>
    <col min="12813" max="12813" width="36.28515625" customWidth="1"/>
    <col min="12816" max="12816" width="15.140625" customWidth="1"/>
    <col min="12817" max="12817" width="14.42578125" customWidth="1"/>
    <col min="12818" max="12819" width="12.42578125" customWidth="1"/>
    <col min="12820" max="12820" width="8.85546875" customWidth="1"/>
    <col min="12821" max="12821" width="13" customWidth="1"/>
    <col min="13053" max="13053" width="7.5703125" customWidth="1"/>
    <col min="13054" max="13054" width="80.28515625" customWidth="1"/>
    <col min="13055" max="13055" width="19.28515625" customWidth="1"/>
    <col min="13056" max="13056" width="15.5703125" customWidth="1"/>
    <col min="13057" max="13057" width="16.7109375" customWidth="1"/>
    <col min="13058" max="13058" width="18.85546875" customWidth="1"/>
    <col min="13059" max="13059" width="17" customWidth="1"/>
    <col min="13060" max="13061" width="18.28515625" customWidth="1"/>
    <col min="13062" max="13062" width="20.7109375" customWidth="1"/>
    <col min="13063" max="13063" width="18.140625" customWidth="1"/>
    <col min="13064" max="13068" width="0" hidden="1" customWidth="1"/>
    <col min="13069" max="13069" width="36.28515625" customWidth="1"/>
    <col min="13072" max="13072" width="15.140625" customWidth="1"/>
    <col min="13073" max="13073" width="14.42578125" customWidth="1"/>
    <col min="13074" max="13075" width="12.42578125" customWidth="1"/>
    <col min="13076" max="13076" width="8.85546875" customWidth="1"/>
    <col min="13077" max="13077" width="13" customWidth="1"/>
    <col min="13309" max="13309" width="7.5703125" customWidth="1"/>
    <col min="13310" max="13310" width="80.28515625" customWidth="1"/>
    <col min="13311" max="13311" width="19.28515625" customWidth="1"/>
    <col min="13312" max="13312" width="15.5703125" customWidth="1"/>
    <col min="13313" max="13313" width="16.7109375" customWidth="1"/>
    <col min="13314" max="13314" width="18.85546875" customWidth="1"/>
    <col min="13315" max="13315" width="17" customWidth="1"/>
    <col min="13316" max="13317" width="18.28515625" customWidth="1"/>
    <col min="13318" max="13318" width="20.7109375" customWidth="1"/>
    <col min="13319" max="13319" width="18.140625" customWidth="1"/>
    <col min="13320" max="13324" width="0" hidden="1" customWidth="1"/>
    <col min="13325" max="13325" width="36.28515625" customWidth="1"/>
    <col min="13328" max="13328" width="15.140625" customWidth="1"/>
    <col min="13329" max="13329" width="14.42578125" customWidth="1"/>
    <col min="13330" max="13331" width="12.42578125" customWidth="1"/>
    <col min="13332" max="13332" width="8.85546875" customWidth="1"/>
    <col min="13333" max="13333" width="13" customWidth="1"/>
    <col min="13565" max="13565" width="7.5703125" customWidth="1"/>
    <col min="13566" max="13566" width="80.28515625" customWidth="1"/>
    <col min="13567" max="13567" width="19.28515625" customWidth="1"/>
    <col min="13568" max="13568" width="15.5703125" customWidth="1"/>
    <col min="13569" max="13569" width="16.7109375" customWidth="1"/>
    <col min="13570" max="13570" width="18.85546875" customWidth="1"/>
    <col min="13571" max="13571" width="17" customWidth="1"/>
    <col min="13572" max="13573" width="18.28515625" customWidth="1"/>
    <col min="13574" max="13574" width="20.7109375" customWidth="1"/>
    <col min="13575" max="13575" width="18.140625" customWidth="1"/>
    <col min="13576" max="13580" width="0" hidden="1" customWidth="1"/>
    <col min="13581" max="13581" width="36.28515625" customWidth="1"/>
    <col min="13584" max="13584" width="15.140625" customWidth="1"/>
    <col min="13585" max="13585" width="14.42578125" customWidth="1"/>
    <col min="13586" max="13587" width="12.42578125" customWidth="1"/>
    <col min="13588" max="13588" width="8.85546875" customWidth="1"/>
    <col min="13589" max="13589" width="13" customWidth="1"/>
    <col min="13821" max="13821" width="7.5703125" customWidth="1"/>
    <col min="13822" max="13822" width="80.28515625" customWidth="1"/>
    <col min="13823" max="13823" width="19.28515625" customWidth="1"/>
    <col min="13824" max="13824" width="15.5703125" customWidth="1"/>
    <col min="13825" max="13825" width="16.7109375" customWidth="1"/>
    <col min="13826" max="13826" width="18.85546875" customWidth="1"/>
    <col min="13827" max="13827" width="17" customWidth="1"/>
    <col min="13828" max="13829" width="18.28515625" customWidth="1"/>
    <col min="13830" max="13830" width="20.7109375" customWidth="1"/>
    <col min="13831" max="13831" width="18.140625" customWidth="1"/>
    <col min="13832" max="13836" width="0" hidden="1" customWidth="1"/>
    <col min="13837" max="13837" width="36.28515625" customWidth="1"/>
    <col min="13840" max="13840" width="15.140625" customWidth="1"/>
    <col min="13841" max="13841" width="14.42578125" customWidth="1"/>
    <col min="13842" max="13843" width="12.42578125" customWidth="1"/>
    <col min="13844" max="13844" width="8.85546875" customWidth="1"/>
    <col min="13845" max="13845" width="13" customWidth="1"/>
    <col min="14077" max="14077" width="7.5703125" customWidth="1"/>
    <col min="14078" max="14078" width="80.28515625" customWidth="1"/>
    <col min="14079" max="14079" width="19.28515625" customWidth="1"/>
    <col min="14080" max="14080" width="15.5703125" customWidth="1"/>
    <col min="14081" max="14081" width="16.7109375" customWidth="1"/>
    <col min="14082" max="14082" width="18.85546875" customWidth="1"/>
    <col min="14083" max="14083" width="17" customWidth="1"/>
    <col min="14084" max="14085" width="18.28515625" customWidth="1"/>
    <col min="14086" max="14086" width="20.7109375" customWidth="1"/>
    <col min="14087" max="14087" width="18.140625" customWidth="1"/>
    <col min="14088" max="14092" width="0" hidden="1" customWidth="1"/>
    <col min="14093" max="14093" width="36.28515625" customWidth="1"/>
    <col min="14096" max="14096" width="15.140625" customWidth="1"/>
    <col min="14097" max="14097" width="14.42578125" customWidth="1"/>
    <col min="14098" max="14099" width="12.42578125" customWidth="1"/>
    <col min="14100" max="14100" width="8.85546875" customWidth="1"/>
    <col min="14101" max="14101" width="13" customWidth="1"/>
    <col min="14333" max="14333" width="7.5703125" customWidth="1"/>
    <col min="14334" max="14334" width="80.28515625" customWidth="1"/>
    <col min="14335" max="14335" width="19.28515625" customWidth="1"/>
    <col min="14336" max="14336" width="15.5703125" customWidth="1"/>
    <col min="14337" max="14337" width="16.7109375" customWidth="1"/>
    <col min="14338" max="14338" width="18.85546875" customWidth="1"/>
    <col min="14339" max="14339" width="17" customWidth="1"/>
    <col min="14340" max="14341" width="18.28515625" customWidth="1"/>
    <col min="14342" max="14342" width="20.7109375" customWidth="1"/>
    <col min="14343" max="14343" width="18.140625" customWidth="1"/>
    <col min="14344" max="14348" width="0" hidden="1" customWidth="1"/>
    <col min="14349" max="14349" width="36.28515625" customWidth="1"/>
    <col min="14352" max="14352" width="15.140625" customWidth="1"/>
    <col min="14353" max="14353" width="14.42578125" customWidth="1"/>
    <col min="14354" max="14355" width="12.42578125" customWidth="1"/>
    <col min="14356" max="14356" width="8.85546875" customWidth="1"/>
    <col min="14357" max="14357" width="13" customWidth="1"/>
    <col min="14589" max="14589" width="7.5703125" customWidth="1"/>
    <col min="14590" max="14590" width="80.28515625" customWidth="1"/>
    <col min="14591" max="14591" width="19.28515625" customWidth="1"/>
    <col min="14592" max="14592" width="15.5703125" customWidth="1"/>
    <col min="14593" max="14593" width="16.7109375" customWidth="1"/>
    <col min="14594" max="14594" width="18.85546875" customWidth="1"/>
    <col min="14595" max="14595" width="17" customWidth="1"/>
    <col min="14596" max="14597" width="18.28515625" customWidth="1"/>
    <col min="14598" max="14598" width="20.7109375" customWidth="1"/>
    <col min="14599" max="14599" width="18.140625" customWidth="1"/>
    <col min="14600" max="14604" width="0" hidden="1" customWidth="1"/>
    <col min="14605" max="14605" width="36.28515625" customWidth="1"/>
    <col min="14608" max="14608" width="15.140625" customWidth="1"/>
    <col min="14609" max="14609" width="14.42578125" customWidth="1"/>
    <col min="14610" max="14611" width="12.42578125" customWidth="1"/>
    <col min="14612" max="14612" width="8.85546875" customWidth="1"/>
    <col min="14613" max="14613" width="13" customWidth="1"/>
    <col min="14845" max="14845" width="7.5703125" customWidth="1"/>
    <col min="14846" max="14846" width="80.28515625" customWidth="1"/>
    <col min="14847" max="14847" width="19.28515625" customWidth="1"/>
    <col min="14848" max="14848" width="15.5703125" customWidth="1"/>
    <col min="14849" max="14849" width="16.7109375" customWidth="1"/>
    <col min="14850" max="14850" width="18.85546875" customWidth="1"/>
    <col min="14851" max="14851" width="17" customWidth="1"/>
    <col min="14852" max="14853" width="18.28515625" customWidth="1"/>
    <col min="14854" max="14854" width="20.7109375" customWidth="1"/>
    <col min="14855" max="14855" width="18.140625" customWidth="1"/>
    <col min="14856" max="14860" width="0" hidden="1" customWidth="1"/>
    <col min="14861" max="14861" width="36.28515625" customWidth="1"/>
    <col min="14864" max="14864" width="15.140625" customWidth="1"/>
    <col min="14865" max="14865" width="14.42578125" customWidth="1"/>
    <col min="14866" max="14867" width="12.42578125" customWidth="1"/>
    <col min="14868" max="14868" width="8.85546875" customWidth="1"/>
    <col min="14869" max="14869" width="13" customWidth="1"/>
    <col min="15101" max="15101" width="7.5703125" customWidth="1"/>
    <col min="15102" max="15102" width="80.28515625" customWidth="1"/>
    <col min="15103" max="15103" width="19.28515625" customWidth="1"/>
    <col min="15104" max="15104" width="15.5703125" customWidth="1"/>
    <col min="15105" max="15105" width="16.7109375" customWidth="1"/>
    <col min="15106" max="15106" width="18.85546875" customWidth="1"/>
    <col min="15107" max="15107" width="17" customWidth="1"/>
    <col min="15108" max="15109" width="18.28515625" customWidth="1"/>
    <col min="15110" max="15110" width="20.7109375" customWidth="1"/>
    <col min="15111" max="15111" width="18.140625" customWidth="1"/>
    <col min="15112" max="15116" width="0" hidden="1" customWidth="1"/>
    <col min="15117" max="15117" width="36.28515625" customWidth="1"/>
    <col min="15120" max="15120" width="15.140625" customWidth="1"/>
    <col min="15121" max="15121" width="14.42578125" customWidth="1"/>
    <col min="15122" max="15123" width="12.42578125" customWidth="1"/>
    <col min="15124" max="15124" width="8.85546875" customWidth="1"/>
    <col min="15125" max="15125" width="13" customWidth="1"/>
    <col min="15357" max="15357" width="7.5703125" customWidth="1"/>
    <col min="15358" max="15358" width="80.28515625" customWidth="1"/>
    <col min="15359" max="15359" width="19.28515625" customWidth="1"/>
    <col min="15360" max="15360" width="15.5703125" customWidth="1"/>
    <col min="15361" max="15361" width="16.7109375" customWidth="1"/>
    <col min="15362" max="15362" width="18.85546875" customWidth="1"/>
    <col min="15363" max="15363" width="17" customWidth="1"/>
    <col min="15364" max="15365" width="18.28515625" customWidth="1"/>
    <col min="15366" max="15366" width="20.7109375" customWidth="1"/>
    <col min="15367" max="15367" width="18.140625" customWidth="1"/>
    <col min="15368" max="15372" width="0" hidden="1" customWidth="1"/>
    <col min="15373" max="15373" width="36.28515625" customWidth="1"/>
    <col min="15376" max="15376" width="15.140625" customWidth="1"/>
    <col min="15377" max="15377" width="14.42578125" customWidth="1"/>
    <col min="15378" max="15379" width="12.42578125" customWidth="1"/>
    <col min="15380" max="15380" width="8.85546875" customWidth="1"/>
    <col min="15381" max="15381" width="13" customWidth="1"/>
    <col min="15613" max="15613" width="7.5703125" customWidth="1"/>
    <col min="15614" max="15614" width="80.28515625" customWidth="1"/>
    <col min="15615" max="15615" width="19.28515625" customWidth="1"/>
    <col min="15616" max="15616" width="15.5703125" customWidth="1"/>
    <col min="15617" max="15617" width="16.7109375" customWidth="1"/>
    <col min="15618" max="15618" width="18.85546875" customWidth="1"/>
    <col min="15619" max="15619" width="17" customWidth="1"/>
    <col min="15620" max="15621" width="18.28515625" customWidth="1"/>
    <col min="15622" max="15622" width="20.7109375" customWidth="1"/>
    <col min="15623" max="15623" width="18.140625" customWidth="1"/>
    <col min="15624" max="15628" width="0" hidden="1" customWidth="1"/>
    <col min="15629" max="15629" width="36.28515625" customWidth="1"/>
    <col min="15632" max="15632" width="15.140625" customWidth="1"/>
    <col min="15633" max="15633" width="14.42578125" customWidth="1"/>
    <col min="15634" max="15635" width="12.42578125" customWidth="1"/>
    <col min="15636" max="15636" width="8.85546875" customWidth="1"/>
    <col min="15637" max="15637" width="13" customWidth="1"/>
    <col min="15869" max="15869" width="7.5703125" customWidth="1"/>
    <col min="15870" max="15870" width="80.28515625" customWidth="1"/>
    <col min="15871" max="15871" width="19.28515625" customWidth="1"/>
    <col min="15872" max="15872" width="15.5703125" customWidth="1"/>
    <col min="15873" max="15873" width="16.7109375" customWidth="1"/>
    <col min="15874" max="15874" width="18.85546875" customWidth="1"/>
    <col min="15875" max="15875" width="17" customWidth="1"/>
    <col min="15876" max="15877" width="18.28515625" customWidth="1"/>
    <col min="15878" max="15878" width="20.7109375" customWidth="1"/>
    <col min="15879" max="15879" width="18.140625" customWidth="1"/>
    <col min="15880" max="15884" width="0" hidden="1" customWidth="1"/>
    <col min="15885" max="15885" width="36.28515625" customWidth="1"/>
    <col min="15888" max="15888" width="15.140625" customWidth="1"/>
    <col min="15889" max="15889" width="14.42578125" customWidth="1"/>
    <col min="15890" max="15891" width="12.42578125" customWidth="1"/>
    <col min="15892" max="15892" width="8.85546875" customWidth="1"/>
    <col min="15893" max="15893" width="13" customWidth="1"/>
    <col min="16125" max="16125" width="7.5703125" customWidth="1"/>
    <col min="16126" max="16126" width="80.28515625" customWidth="1"/>
    <col min="16127" max="16127" width="19.28515625" customWidth="1"/>
    <col min="16128" max="16128" width="15.5703125" customWidth="1"/>
    <col min="16129" max="16129" width="16.7109375" customWidth="1"/>
    <col min="16130" max="16130" width="18.85546875" customWidth="1"/>
    <col min="16131" max="16131" width="17" customWidth="1"/>
    <col min="16132" max="16133" width="18.28515625" customWidth="1"/>
    <col min="16134" max="16134" width="20.7109375" customWidth="1"/>
    <col min="16135" max="16135" width="18.140625" customWidth="1"/>
    <col min="16136" max="16140" width="0" hidden="1" customWidth="1"/>
    <col min="16141" max="16141" width="36.28515625" customWidth="1"/>
    <col min="16144" max="16144" width="15.140625" customWidth="1"/>
    <col min="16145" max="16145" width="14.42578125" customWidth="1"/>
    <col min="16146" max="16147" width="12.42578125" customWidth="1"/>
    <col min="16148" max="16148" width="8.85546875" customWidth="1"/>
    <col min="16149" max="16149" width="13" customWidth="1"/>
  </cols>
  <sheetData>
    <row r="1" spans="1:20" x14ac:dyDescent="0.25">
      <c r="A1" s="78" t="s">
        <v>84</v>
      </c>
      <c r="B1" s="78"/>
      <c r="G1" s="5" t="s">
        <v>85</v>
      </c>
    </row>
    <row r="2" spans="1:20" x14ac:dyDescent="0.25">
      <c r="A2" s="84" t="s">
        <v>59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20" x14ac:dyDescent="0.25">
      <c r="G3" s="5" t="s">
        <v>83</v>
      </c>
    </row>
    <row r="4" spans="1:20" s="8" customFormat="1" ht="38.25" x14ac:dyDescent="0.25">
      <c r="A4" s="6" t="s">
        <v>0</v>
      </c>
      <c r="B4" s="6" t="s">
        <v>1</v>
      </c>
      <c r="C4" s="7" t="s">
        <v>62</v>
      </c>
      <c r="D4" s="7" t="s">
        <v>60</v>
      </c>
      <c r="E4" s="7" t="s">
        <v>82</v>
      </c>
      <c r="F4" s="7" t="s">
        <v>61</v>
      </c>
      <c r="G4" s="7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6" t="s">
        <v>7</v>
      </c>
      <c r="M4" s="6" t="s">
        <v>58</v>
      </c>
      <c r="P4" s="9"/>
      <c r="Q4" s="9"/>
      <c r="R4" s="9"/>
      <c r="S4" s="9"/>
      <c r="T4" s="9"/>
    </row>
    <row r="5" spans="1:20" ht="14.25" customHeight="1" x14ac:dyDescent="0.25">
      <c r="A5" s="6"/>
      <c r="B5" s="10" t="str">
        <f>[1]Aprobat!A16</f>
        <v>T O T A L CHELTUIELI, din care:</v>
      </c>
      <c r="C5" s="53">
        <f t="shared" ref="C5:M5" si="0">C6+C12+C14+C21+C26+C43+C53+C60+C66</f>
        <v>295802714.36000001</v>
      </c>
      <c r="D5" s="54">
        <f t="shared" si="0"/>
        <v>69192250</v>
      </c>
      <c r="E5" s="54">
        <f t="shared" si="0"/>
        <v>34474125</v>
      </c>
      <c r="F5" s="54">
        <f t="shared" si="0"/>
        <v>90880000</v>
      </c>
      <c r="G5" s="54">
        <f t="shared" si="0"/>
        <v>99778339.359999999</v>
      </c>
      <c r="H5" s="54">
        <f t="shared" si="0"/>
        <v>2776422.68</v>
      </c>
      <c r="I5" s="54">
        <f t="shared" si="0"/>
        <v>200000</v>
      </c>
      <c r="J5" s="54">
        <f t="shared" si="0"/>
        <v>200000</v>
      </c>
      <c r="K5" s="54">
        <f t="shared" si="0"/>
        <v>200000</v>
      </c>
      <c r="L5" s="54">
        <f t="shared" si="0"/>
        <v>2739590</v>
      </c>
      <c r="M5" s="54">
        <f t="shared" si="0"/>
        <v>1478000</v>
      </c>
    </row>
    <row r="6" spans="1:20" ht="14.25" customHeight="1" x14ac:dyDescent="0.25">
      <c r="A6" s="6"/>
      <c r="B6" s="53" t="str">
        <f>[1]Aprobat!A17</f>
        <v>cap.51.02 - AUTORITĂŢI EXECUTIVE, din care:</v>
      </c>
      <c r="C6" s="53">
        <f>D6+E6+F6+G6+M6</f>
        <v>16873399.359999999</v>
      </c>
      <c r="D6" s="34">
        <f>D7+D8+D9+D10+D11</f>
        <v>640000</v>
      </c>
      <c r="E6" s="34">
        <f t="shared" ref="E6:M6" si="1">E7+E8+E9+E10+E11</f>
        <v>178000</v>
      </c>
      <c r="F6" s="34">
        <f t="shared" si="1"/>
        <v>0</v>
      </c>
      <c r="G6" s="34">
        <f t="shared" si="1"/>
        <v>16055399.359999999</v>
      </c>
      <c r="H6" s="34">
        <f t="shared" si="1"/>
        <v>3357.3199999999997</v>
      </c>
      <c r="I6" s="34">
        <f t="shared" si="1"/>
        <v>0</v>
      </c>
      <c r="J6" s="34">
        <f t="shared" si="1"/>
        <v>0</v>
      </c>
      <c r="K6" s="34">
        <f t="shared" si="1"/>
        <v>0</v>
      </c>
      <c r="L6" s="34">
        <f t="shared" si="1"/>
        <v>0</v>
      </c>
      <c r="M6" s="34">
        <f t="shared" si="1"/>
        <v>0</v>
      </c>
    </row>
    <row r="7" spans="1:20" ht="30" x14ac:dyDescent="0.25">
      <c r="A7" s="11">
        <v>1</v>
      </c>
      <c r="B7" s="12" t="str">
        <f>[1]Aprobat!A18</f>
        <v>Reparații capitale sediu Consiliu Județean Bihor, str. Republicii nr.35, Oradea, proiectare și asistență tehnică, execuție lucrări, comisioane, taxe, alte cheltuieli</v>
      </c>
      <c r="C7" s="19">
        <f t="shared" ref="C7:C11" si="2">D7+E7+F7+G7+M7</f>
        <v>278000</v>
      </c>
      <c r="D7" s="35">
        <v>100000</v>
      </c>
      <c r="E7" s="35">
        <v>178000</v>
      </c>
      <c r="F7" s="36"/>
      <c r="G7" s="36"/>
      <c r="H7" s="37">
        <v>1500</v>
      </c>
      <c r="I7" s="38"/>
      <c r="J7" s="38"/>
      <c r="K7" s="38"/>
      <c r="L7" s="38"/>
      <c r="M7" s="38"/>
    </row>
    <row r="8" spans="1:20" x14ac:dyDescent="0.25">
      <c r="A8" s="11">
        <f>A7+1</f>
        <v>2</v>
      </c>
      <c r="B8" s="12" t="str">
        <f>[1]Aprobat!A21</f>
        <v>Planul de amenajare a teritoriului a județului Bihor</v>
      </c>
      <c r="C8" s="19">
        <f t="shared" si="2"/>
        <v>400000</v>
      </c>
      <c r="D8" s="35">
        <v>400000</v>
      </c>
      <c r="E8" s="35"/>
      <c r="F8" s="36"/>
      <c r="G8" s="36"/>
      <c r="H8" s="37">
        <v>200</v>
      </c>
      <c r="I8" s="38"/>
      <c r="J8" s="38"/>
      <c r="K8" s="38"/>
      <c r="L8" s="38"/>
      <c r="M8" s="38"/>
    </row>
    <row r="9" spans="1:20" ht="25.5" x14ac:dyDescent="0.25">
      <c r="A9" s="11">
        <f t="shared" ref="A9:A11" si="3">A8+1</f>
        <v>3</v>
      </c>
      <c r="B9" s="13" t="s">
        <v>8</v>
      </c>
      <c r="C9" s="19">
        <f t="shared" si="2"/>
        <v>14145399.359999999</v>
      </c>
      <c r="D9" s="35">
        <v>50000</v>
      </c>
      <c r="E9" s="35"/>
      <c r="F9" s="36"/>
      <c r="G9" s="36">
        <v>14095399.359999999</v>
      </c>
      <c r="H9" s="37">
        <v>35.32</v>
      </c>
      <c r="I9" s="38"/>
      <c r="J9" s="38"/>
      <c r="K9" s="38"/>
      <c r="L9" s="38"/>
      <c r="M9" s="38"/>
    </row>
    <row r="10" spans="1:20" ht="25.5" x14ac:dyDescent="0.25">
      <c r="A10" s="11">
        <f t="shared" si="3"/>
        <v>4</v>
      </c>
      <c r="B10" s="13" t="s">
        <v>9</v>
      </c>
      <c r="C10" s="19">
        <f t="shared" si="2"/>
        <v>2000000</v>
      </c>
      <c r="D10" s="35">
        <v>40000</v>
      </c>
      <c r="E10" s="35"/>
      <c r="F10" s="39"/>
      <c r="G10" s="36">
        <v>1960000</v>
      </c>
      <c r="H10" s="40">
        <v>1572</v>
      </c>
      <c r="I10" s="41"/>
      <c r="J10" s="41"/>
      <c r="K10" s="41"/>
      <c r="L10" s="41"/>
      <c r="M10" s="41"/>
    </row>
    <row r="11" spans="1:20" x14ac:dyDescent="0.25">
      <c r="A11" s="11">
        <f t="shared" si="3"/>
        <v>5</v>
      </c>
      <c r="B11" s="12" t="str">
        <f>[1]Aprobat!A24</f>
        <v xml:space="preserve">Dotări independente </v>
      </c>
      <c r="C11" s="19">
        <f t="shared" si="2"/>
        <v>50000</v>
      </c>
      <c r="D11" s="39">
        <v>50000</v>
      </c>
      <c r="E11" s="39"/>
      <c r="F11" s="39"/>
      <c r="G11" s="39"/>
      <c r="H11" s="40">
        <v>50</v>
      </c>
      <c r="I11" s="41"/>
      <c r="J11" s="41"/>
      <c r="K11" s="41"/>
      <c r="L11" s="41"/>
      <c r="M11" s="41"/>
    </row>
    <row r="12" spans="1:20" s="70" customFormat="1" x14ac:dyDescent="0.25">
      <c r="A12" s="68"/>
      <c r="B12" s="67" t="s">
        <v>73</v>
      </c>
      <c r="C12" s="53">
        <f>D12+E12+F12+G12+M12</f>
        <v>990000</v>
      </c>
      <c r="D12" s="72">
        <f>D13</f>
        <v>990000</v>
      </c>
      <c r="E12" s="69">
        <f t="shared" ref="E12:M12" si="4">E13</f>
        <v>0</v>
      </c>
      <c r="F12" s="69">
        <f t="shared" si="4"/>
        <v>0</v>
      </c>
      <c r="G12" s="69">
        <f t="shared" si="4"/>
        <v>0</v>
      </c>
      <c r="H12" s="69">
        <f t="shared" si="4"/>
        <v>0</v>
      </c>
      <c r="I12" s="69">
        <f t="shared" si="4"/>
        <v>0</v>
      </c>
      <c r="J12" s="69">
        <f t="shared" si="4"/>
        <v>0</v>
      </c>
      <c r="K12" s="69">
        <f t="shared" si="4"/>
        <v>0</v>
      </c>
      <c r="L12" s="69">
        <f t="shared" si="4"/>
        <v>0</v>
      </c>
      <c r="M12" s="69">
        <f t="shared" si="4"/>
        <v>0</v>
      </c>
      <c r="P12" s="71"/>
      <c r="Q12" s="71"/>
      <c r="R12" s="71"/>
      <c r="S12" s="71"/>
      <c r="T12" s="71"/>
    </row>
    <row r="13" spans="1:20" x14ac:dyDescent="0.25">
      <c r="A13" s="11"/>
      <c r="B13" s="12" t="s">
        <v>71</v>
      </c>
      <c r="C13" s="19">
        <f>D13+E13+F13+G13+M13</f>
        <v>990000</v>
      </c>
      <c r="D13" s="39">
        <v>990000</v>
      </c>
      <c r="E13" s="39"/>
      <c r="F13" s="39"/>
      <c r="G13" s="39"/>
      <c r="H13" s="40"/>
      <c r="I13" s="41"/>
      <c r="J13" s="41"/>
      <c r="K13" s="41"/>
      <c r="L13" s="41"/>
      <c r="M13" s="41"/>
    </row>
    <row r="14" spans="1:20" s="15" customFormat="1" ht="14.25" customHeight="1" x14ac:dyDescent="0.25">
      <c r="A14" s="6"/>
      <c r="B14" s="53" t="str">
        <f>[1]Aprobat!A30</f>
        <v>cap.65.02 - Învăţământ, din care:</v>
      </c>
      <c r="C14" s="53">
        <f>D14+E14+F14+G14+M14</f>
        <v>15715000</v>
      </c>
      <c r="D14" s="34">
        <f>D15+D16+D17+D18+D19+D20</f>
        <v>5620000</v>
      </c>
      <c r="E14" s="34">
        <f t="shared" ref="E14:M14" si="5">E15+E16+E17+E18+E19+E20</f>
        <v>9600000</v>
      </c>
      <c r="F14" s="34">
        <f t="shared" si="5"/>
        <v>0</v>
      </c>
      <c r="G14" s="34">
        <f t="shared" si="5"/>
        <v>495000</v>
      </c>
      <c r="H14" s="34">
        <f t="shared" si="5"/>
        <v>3200</v>
      </c>
      <c r="I14" s="34">
        <f t="shared" si="5"/>
        <v>0</v>
      </c>
      <c r="J14" s="34">
        <f t="shared" si="5"/>
        <v>0</v>
      </c>
      <c r="K14" s="34">
        <f t="shared" si="5"/>
        <v>0</v>
      </c>
      <c r="L14" s="34">
        <f t="shared" si="5"/>
        <v>0</v>
      </c>
      <c r="M14" s="34">
        <f t="shared" si="5"/>
        <v>0</v>
      </c>
      <c r="P14" s="16"/>
      <c r="Q14" s="16"/>
      <c r="R14" s="16"/>
      <c r="S14" s="16"/>
      <c r="T14" s="16"/>
    </row>
    <row r="15" spans="1:20" ht="30" x14ac:dyDescent="0.25">
      <c r="A15" s="11">
        <v>1</v>
      </c>
      <c r="B15" s="12" t="s">
        <v>78</v>
      </c>
      <c r="C15" s="19">
        <f t="shared" ref="C15:C20" si="6">D15+E15+F15+G15+M15</f>
        <v>14600000</v>
      </c>
      <c r="D15" s="35">
        <v>5000000</v>
      </c>
      <c r="E15" s="35">
        <v>9600000</v>
      </c>
      <c r="F15" s="39"/>
      <c r="G15" s="39"/>
      <c r="H15" s="43">
        <v>2800</v>
      </c>
      <c r="I15" s="41"/>
      <c r="J15" s="41"/>
      <c r="K15" s="41"/>
      <c r="L15" s="41"/>
      <c r="M15" s="41"/>
    </row>
    <row r="16" spans="1:20" x14ac:dyDescent="0.25">
      <c r="A16" s="14">
        <f>A15+1</f>
        <v>2</v>
      </c>
      <c r="B16" s="13" t="s">
        <v>10</v>
      </c>
      <c r="C16" s="19">
        <f t="shared" si="6"/>
        <v>200000</v>
      </c>
      <c r="D16" s="35">
        <v>200000</v>
      </c>
      <c r="E16" s="35"/>
      <c r="F16" s="39"/>
      <c r="G16" s="39"/>
      <c r="H16" s="43"/>
      <c r="I16" s="41"/>
      <c r="J16" s="41"/>
      <c r="K16" s="41"/>
      <c r="L16" s="41"/>
      <c r="M16" s="41"/>
    </row>
    <row r="17" spans="1:20" x14ac:dyDescent="0.25">
      <c r="A17" s="11">
        <v>3</v>
      </c>
      <c r="B17" s="12" t="str">
        <f>[1]Aprobat!A34</f>
        <v>CSEI Popești - reparații și izolare termică exterioară clădire școală</v>
      </c>
      <c r="C17" s="19">
        <f t="shared" si="6"/>
        <v>340000</v>
      </c>
      <c r="D17" s="35">
        <v>340000</v>
      </c>
      <c r="E17" s="35"/>
      <c r="F17" s="36"/>
      <c r="G17" s="36"/>
      <c r="H17" s="37">
        <v>150</v>
      </c>
      <c r="I17" s="38"/>
      <c r="J17" s="38"/>
      <c r="K17" s="38"/>
      <c r="L17" s="38"/>
      <c r="M17" s="38"/>
    </row>
    <row r="18" spans="1:20" ht="30" x14ac:dyDescent="0.25">
      <c r="A18" s="79">
        <v>4</v>
      </c>
      <c r="B18" s="12" t="str">
        <f>[1]Aprobat!A35</f>
        <v>Centrul Judeţean de Resurse şi Asistenţă Educaţională - proiect InterRegio/program Transnațional Dunărea</v>
      </c>
      <c r="C18" s="19">
        <f t="shared" si="6"/>
        <v>200000</v>
      </c>
      <c r="D18" s="35">
        <v>30000</v>
      </c>
      <c r="E18" s="35"/>
      <c r="F18" s="36"/>
      <c r="G18" s="36">
        <v>170000</v>
      </c>
      <c r="H18" s="37">
        <v>250</v>
      </c>
      <c r="I18" s="38"/>
      <c r="J18" s="38"/>
      <c r="K18" s="38"/>
      <c r="L18" s="38"/>
      <c r="M18" s="38"/>
    </row>
    <row r="19" spans="1:20" x14ac:dyDescent="0.25">
      <c r="A19" s="80"/>
      <c r="B19" s="13" t="s">
        <v>11</v>
      </c>
      <c r="C19" s="19">
        <f t="shared" si="6"/>
        <v>175000</v>
      </c>
      <c r="D19" s="35">
        <v>20000</v>
      </c>
      <c r="E19" s="35"/>
      <c r="F19" s="36"/>
      <c r="G19" s="36">
        <v>155000</v>
      </c>
      <c r="H19" s="37"/>
      <c r="I19" s="38"/>
      <c r="J19" s="38"/>
      <c r="K19" s="38"/>
      <c r="L19" s="38"/>
      <c r="M19" s="38"/>
    </row>
    <row r="20" spans="1:20" x14ac:dyDescent="0.25">
      <c r="A20" s="85"/>
      <c r="B20" s="13" t="s">
        <v>12</v>
      </c>
      <c r="C20" s="19">
        <f t="shared" si="6"/>
        <v>200000</v>
      </c>
      <c r="D20" s="35">
        <v>30000</v>
      </c>
      <c r="E20" s="35"/>
      <c r="F20" s="36"/>
      <c r="G20" s="36">
        <v>170000</v>
      </c>
      <c r="H20" s="37"/>
      <c r="I20" s="38"/>
      <c r="J20" s="38"/>
      <c r="K20" s="38"/>
      <c r="L20" s="38"/>
      <c r="M20" s="38"/>
    </row>
    <row r="21" spans="1:20" s="15" customFormat="1" ht="15" customHeight="1" x14ac:dyDescent="0.2">
      <c r="A21" s="6"/>
      <c r="B21" s="53" t="str">
        <f>[1]Aprobat!A36</f>
        <v>cap.66.02 - SĂNĂTATE, din care:</v>
      </c>
      <c r="C21" s="53">
        <f>D21+E21+F21+G21+M21</f>
        <v>5334410</v>
      </c>
      <c r="D21" s="50">
        <f>D22+D23+D24+D25</f>
        <v>2200000</v>
      </c>
      <c r="E21" s="50">
        <f t="shared" ref="E21:M21" si="7">E22+E23+E24+E25</f>
        <v>0</v>
      </c>
      <c r="F21" s="50">
        <f t="shared" si="7"/>
        <v>0</v>
      </c>
      <c r="G21" s="50">
        <f t="shared" si="7"/>
        <v>2016410</v>
      </c>
      <c r="H21" s="50">
        <f t="shared" si="7"/>
        <v>206566</v>
      </c>
      <c r="I21" s="50">
        <f t="shared" si="7"/>
        <v>200000</v>
      </c>
      <c r="J21" s="50">
        <f t="shared" si="7"/>
        <v>200000</v>
      </c>
      <c r="K21" s="50">
        <f t="shared" si="7"/>
        <v>200000</v>
      </c>
      <c r="L21" s="50">
        <f t="shared" si="7"/>
        <v>200000</v>
      </c>
      <c r="M21" s="50">
        <f t="shared" si="7"/>
        <v>1118000</v>
      </c>
      <c r="P21" s="16"/>
      <c r="Q21" s="16"/>
      <c r="R21" s="16"/>
      <c r="S21" s="16"/>
      <c r="T21" s="16"/>
    </row>
    <row r="22" spans="1:20" x14ac:dyDescent="0.25">
      <c r="A22" s="11">
        <v>1</v>
      </c>
      <c r="B22" s="13" t="s">
        <v>13</v>
      </c>
      <c r="C22" s="19">
        <f>D22+E22+F22+G22+M22</f>
        <v>200000</v>
      </c>
      <c r="D22" s="35">
        <v>200000</v>
      </c>
      <c r="F22" s="35"/>
      <c r="G22" s="35"/>
      <c r="H22" s="35">
        <v>200000</v>
      </c>
      <c r="I22" s="35">
        <v>200000</v>
      </c>
      <c r="J22" s="35">
        <v>200000</v>
      </c>
      <c r="K22" s="35">
        <v>200000</v>
      </c>
      <c r="L22" s="35">
        <v>200000</v>
      </c>
      <c r="M22" s="35"/>
    </row>
    <row r="23" spans="1:20" x14ac:dyDescent="0.25">
      <c r="A23" s="11">
        <v>2</v>
      </c>
      <c r="B23" s="13" t="s">
        <v>74</v>
      </c>
      <c r="C23" s="19">
        <f t="shared" ref="C23:C25" si="8">D23+E23+F23+G23+M23</f>
        <v>535000</v>
      </c>
      <c r="D23" s="35"/>
      <c r="E23" s="35"/>
      <c r="F23" s="36"/>
      <c r="G23" s="36"/>
      <c r="H23" s="44"/>
      <c r="I23" s="38"/>
      <c r="J23" s="38"/>
      <c r="K23" s="38"/>
      <c r="L23" s="38"/>
      <c r="M23" s="38">
        <v>535000</v>
      </c>
    </row>
    <row r="24" spans="1:20" ht="25.5" x14ac:dyDescent="0.25">
      <c r="A24" s="11">
        <v>3</v>
      </c>
      <c r="B24" s="13" t="s">
        <v>72</v>
      </c>
      <c r="C24" s="19">
        <f t="shared" si="8"/>
        <v>583000</v>
      </c>
      <c r="D24" s="35"/>
      <c r="E24" s="35"/>
      <c r="F24" s="36"/>
      <c r="G24" s="36"/>
      <c r="H24" s="44"/>
      <c r="I24" s="38"/>
      <c r="J24" s="38"/>
      <c r="K24" s="38"/>
      <c r="L24" s="38"/>
      <c r="M24" s="38">
        <v>583000</v>
      </c>
    </row>
    <row r="25" spans="1:20" ht="45" x14ac:dyDescent="0.25">
      <c r="A25" s="11">
        <v>4</v>
      </c>
      <c r="B25" s="12" t="s">
        <v>63</v>
      </c>
      <c r="C25" s="19">
        <f t="shared" si="8"/>
        <v>4016410</v>
      </c>
      <c r="D25" s="49">
        <v>2000000</v>
      </c>
      <c r="E25" s="49"/>
      <c r="F25" s="36"/>
      <c r="G25" s="36">
        <v>2016410</v>
      </c>
      <c r="H25" s="44">
        <v>6566</v>
      </c>
      <c r="I25" s="38"/>
      <c r="J25" s="38"/>
      <c r="K25" s="38"/>
      <c r="L25" s="38"/>
      <c r="M25" s="38"/>
    </row>
    <row r="26" spans="1:20" s="15" customFormat="1" ht="15" customHeight="1" x14ac:dyDescent="0.2">
      <c r="A26" s="6"/>
      <c r="B26" s="53" t="str">
        <f>[1]Aprobat!A39</f>
        <v>cap.67.02 - CULTURĂ, RECREERE, RELIGIE, din care:</v>
      </c>
      <c r="C26" s="53">
        <f>D26+E26+F26+G26+M26</f>
        <v>17488920</v>
      </c>
      <c r="D26" s="51">
        <f>D27+D28+D29+D30+D31+D32+D33+D34+D35+D36+D37+D38+D39+D40+D41+D42</f>
        <v>10533720</v>
      </c>
      <c r="E26" s="51">
        <f t="shared" ref="E26:M26" si="9">E27+E28+E29+E30+E31+E32+E33+E34+E35+E36+E37+E38+E39+E40+E41+E42</f>
        <v>0</v>
      </c>
      <c r="F26" s="51">
        <f t="shared" si="9"/>
        <v>0</v>
      </c>
      <c r="G26" s="51">
        <f t="shared" si="9"/>
        <v>6595200</v>
      </c>
      <c r="H26" s="51">
        <f t="shared" si="9"/>
        <v>11139</v>
      </c>
      <c r="I26" s="51">
        <f t="shared" si="9"/>
        <v>0</v>
      </c>
      <c r="J26" s="51">
        <f t="shared" si="9"/>
        <v>0</v>
      </c>
      <c r="K26" s="51">
        <f t="shared" si="9"/>
        <v>0</v>
      </c>
      <c r="L26" s="51">
        <f t="shared" si="9"/>
        <v>0</v>
      </c>
      <c r="M26" s="51">
        <f t="shared" si="9"/>
        <v>360000</v>
      </c>
      <c r="P26" s="16"/>
      <c r="Q26" s="16"/>
      <c r="R26" s="16"/>
      <c r="S26" s="16"/>
      <c r="T26" s="16"/>
    </row>
    <row r="27" spans="1:20" ht="45" x14ac:dyDescent="0.25">
      <c r="A27" s="11">
        <v>1</v>
      </c>
      <c r="B27" s="12" t="str">
        <f>[1]Aprobat!A40</f>
        <v>Reparații capitale și amenajări interioare sediu nou Muzeul Țării Crișurilor Oradea, str.Armatei Române, nr.1/A, etapa II-a  - execuție, lucrări, comisioane, taxe, cofinanțare, alte cheltuieli (POR2)</v>
      </c>
      <c r="C27" s="48">
        <f>D27+E27+F27+G27+M27</f>
        <v>700000</v>
      </c>
      <c r="D27" s="35">
        <v>400000</v>
      </c>
      <c r="E27" s="35"/>
      <c r="F27" s="36"/>
      <c r="G27" s="36">
        <v>300000</v>
      </c>
      <c r="H27" s="37">
        <v>600</v>
      </c>
      <c r="I27" s="38"/>
      <c r="J27" s="38"/>
      <c r="K27" s="38"/>
      <c r="L27" s="38"/>
      <c r="M27" s="38"/>
    </row>
    <row r="28" spans="1:20" ht="45" x14ac:dyDescent="0.25">
      <c r="A28" s="11">
        <v>2</v>
      </c>
      <c r="B28" s="12" t="s">
        <v>79</v>
      </c>
      <c r="C28" s="48">
        <f t="shared" ref="C28:C42" si="10">D28+E28+F28+G28+M28</f>
        <v>9295200</v>
      </c>
      <c r="D28" s="35">
        <v>3000000</v>
      </c>
      <c r="E28" s="35"/>
      <c r="F28" s="36"/>
      <c r="G28" s="36">
        <v>6295200</v>
      </c>
      <c r="H28" s="37">
        <v>1500</v>
      </c>
      <c r="I28" s="38"/>
      <c r="J28" s="38"/>
      <c r="K28" s="38"/>
      <c r="L28" s="38"/>
      <c r="M28" s="38"/>
    </row>
    <row r="29" spans="1:20" ht="45" x14ac:dyDescent="0.25">
      <c r="A29" s="11">
        <v>3</v>
      </c>
      <c r="B29" s="12" t="str">
        <f>[1]Aprobat!A44</f>
        <v>Muzeul Țării Crișurilor - Proiectare și execuție lucrări în cadrul obiectivului de investiții ”Instalații electrice de iluminat special și compatibilizare cu instalațiile de joasă tensiune la Muzeul Țării Crișurilor Oradea, str. Armatei Române, nr.1</v>
      </c>
      <c r="C29" s="48">
        <f t="shared" si="10"/>
        <v>2000000</v>
      </c>
      <c r="D29" s="35">
        <v>2000000</v>
      </c>
      <c r="E29" s="35"/>
      <c r="F29" s="36"/>
      <c r="G29" s="36"/>
      <c r="H29" s="37">
        <v>1500</v>
      </c>
      <c r="I29" s="38"/>
      <c r="J29" s="38"/>
      <c r="K29" s="38"/>
      <c r="L29" s="38"/>
      <c r="M29" s="38"/>
    </row>
    <row r="30" spans="1:20" x14ac:dyDescent="0.25">
      <c r="A30" s="11">
        <v>4</v>
      </c>
      <c r="B30" s="12" t="str">
        <f>[1]Aprobat!A45</f>
        <v>Muzeul Ţării Crişurilor - Proiect EduCultureCentre</v>
      </c>
      <c r="C30" s="48">
        <f t="shared" si="10"/>
        <v>2000000</v>
      </c>
      <c r="D30" s="35">
        <v>2000000</v>
      </c>
      <c r="E30" s="35"/>
      <c r="F30" s="36"/>
      <c r="G30" s="36"/>
      <c r="H30" s="37">
        <v>2000</v>
      </c>
      <c r="I30" s="38"/>
      <c r="J30" s="38"/>
      <c r="K30" s="38"/>
      <c r="L30" s="38"/>
      <c r="M30" s="38"/>
    </row>
    <row r="31" spans="1:20" x14ac:dyDescent="0.25">
      <c r="A31" s="18">
        <v>5</v>
      </c>
      <c r="B31" s="13" t="s">
        <v>14</v>
      </c>
      <c r="C31" s="48">
        <f t="shared" si="10"/>
        <v>263000</v>
      </c>
      <c r="D31" s="35">
        <v>263000</v>
      </c>
      <c r="E31" s="35"/>
      <c r="F31" s="36"/>
      <c r="G31" s="36"/>
      <c r="H31" s="37"/>
      <c r="I31" s="38"/>
      <c r="J31" s="38"/>
      <c r="K31" s="38"/>
      <c r="L31" s="38"/>
      <c r="M31" s="38"/>
    </row>
    <row r="32" spans="1:20" x14ac:dyDescent="0.25">
      <c r="A32" s="18">
        <v>6</v>
      </c>
      <c r="B32" s="12" t="s">
        <v>80</v>
      </c>
      <c r="C32" s="48">
        <f t="shared" si="10"/>
        <v>1000000</v>
      </c>
      <c r="D32" s="35">
        <v>1000000</v>
      </c>
      <c r="E32" s="35"/>
      <c r="F32" s="36"/>
      <c r="G32" s="36"/>
      <c r="H32" s="37">
        <v>1046</v>
      </c>
      <c r="I32" s="38"/>
      <c r="J32" s="38"/>
      <c r="K32" s="38"/>
      <c r="L32" s="38"/>
      <c r="M32" s="38"/>
    </row>
    <row r="33" spans="1:20" ht="25.5" x14ac:dyDescent="0.25">
      <c r="A33" s="18">
        <v>7</v>
      </c>
      <c r="B33" s="19" t="s">
        <v>77</v>
      </c>
      <c r="C33" s="48">
        <f t="shared" si="10"/>
        <v>350000</v>
      </c>
      <c r="D33" s="35">
        <f>40000+310000</f>
        <v>350000</v>
      </c>
      <c r="E33" s="35"/>
      <c r="F33" s="36"/>
      <c r="G33" s="36"/>
      <c r="H33" s="37">
        <v>2350</v>
      </c>
      <c r="I33" s="38"/>
      <c r="J33" s="38"/>
      <c r="K33" s="38"/>
      <c r="L33" s="38"/>
      <c r="M33" s="38"/>
    </row>
    <row r="34" spans="1:20" ht="30" x14ac:dyDescent="0.25">
      <c r="A34" s="11">
        <v>8</v>
      </c>
      <c r="B34" s="12" t="s">
        <v>64</v>
      </c>
      <c r="C34" s="48">
        <f t="shared" si="10"/>
        <v>100000</v>
      </c>
      <c r="D34" s="35">
        <v>100000</v>
      </c>
      <c r="E34" s="35"/>
      <c r="F34" s="36"/>
      <c r="G34" s="36"/>
      <c r="H34" s="37">
        <v>710</v>
      </c>
      <c r="I34" s="38"/>
      <c r="J34" s="38"/>
      <c r="K34" s="38"/>
      <c r="L34" s="38"/>
      <c r="M34" s="38"/>
    </row>
    <row r="35" spans="1:20" x14ac:dyDescent="0.25">
      <c r="A35" s="11">
        <v>9</v>
      </c>
      <c r="B35" s="13" t="s">
        <v>65</v>
      </c>
      <c r="C35" s="48">
        <f t="shared" si="10"/>
        <v>12000</v>
      </c>
      <c r="D35" s="35">
        <v>12000</v>
      </c>
      <c r="E35" s="35"/>
      <c r="F35" s="36"/>
      <c r="G35" s="36"/>
      <c r="H35" s="37">
        <v>433</v>
      </c>
      <c r="I35" s="38"/>
      <c r="J35" s="38"/>
      <c r="K35" s="38"/>
      <c r="L35" s="38"/>
      <c r="M35" s="38"/>
    </row>
    <row r="36" spans="1:20" x14ac:dyDescent="0.25">
      <c r="A36" s="79">
        <v>10</v>
      </c>
      <c r="B36" s="13" t="s">
        <v>15</v>
      </c>
      <c r="C36" s="48">
        <f t="shared" si="10"/>
        <v>200000</v>
      </c>
      <c r="D36" s="35">
        <v>200000</v>
      </c>
      <c r="E36" s="35"/>
      <c r="F36" s="36"/>
      <c r="G36" s="36"/>
      <c r="H36" s="37"/>
      <c r="I36" s="38"/>
      <c r="J36" s="38"/>
      <c r="K36" s="38"/>
      <c r="L36" s="38"/>
      <c r="M36" s="38"/>
    </row>
    <row r="37" spans="1:20" x14ac:dyDescent="0.25">
      <c r="A37" s="85"/>
      <c r="B37" s="13" t="s">
        <v>16</v>
      </c>
      <c r="C37" s="48">
        <f t="shared" si="10"/>
        <v>300000</v>
      </c>
      <c r="D37" s="35">
        <v>300000</v>
      </c>
      <c r="E37" s="35"/>
      <c r="F37" s="36"/>
      <c r="G37" s="36"/>
      <c r="H37" s="37"/>
      <c r="I37" s="38"/>
      <c r="J37" s="38"/>
      <c r="K37" s="38"/>
      <c r="L37" s="38"/>
      <c r="M37" s="38"/>
    </row>
    <row r="38" spans="1:20" x14ac:dyDescent="0.25">
      <c r="A38" s="11">
        <v>11</v>
      </c>
      <c r="B38" s="13" t="s">
        <v>66</v>
      </c>
      <c r="C38" s="48">
        <f t="shared" si="10"/>
        <v>51120</v>
      </c>
      <c r="D38" s="35">
        <v>51120</v>
      </c>
      <c r="E38" s="35"/>
      <c r="F38" s="39"/>
      <c r="G38" s="39"/>
      <c r="H38" s="40">
        <v>1000</v>
      </c>
      <c r="I38" s="41"/>
      <c r="J38" s="41"/>
      <c r="K38" s="41"/>
      <c r="L38" s="41"/>
      <c r="M38" s="41"/>
    </row>
    <row r="39" spans="1:20" ht="25.5" x14ac:dyDescent="0.25">
      <c r="A39" s="14">
        <v>12</v>
      </c>
      <c r="B39" s="13" t="s">
        <v>17</v>
      </c>
      <c r="C39" s="48">
        <f t="shared" si="10"/>
        <v>450000</v>
      </c>
      <c r="D39" s="35">
        <v>450000</v>
      </c>
      <c r="E39" s="35"/>
      <c r="F39" s="39"/>
      <c r="G39" s="39"/>
      <c r="H39" s="40"/>
      <c r="I39" s="41"/>
      <c r="J39" s="41"/>
      <c r="K39" s="41"/>
      <c r="L39" s="41"/>
      <c r="M39" s="41"/>
    </row>
    <row r="40" spans="1:20" x14ac:dyDescent="0.25">
      <c r="A40" s="14">
        <v>13</v>
      </c>
      <c r="B40" s="13" t="s">
        <v>18</v>
      </c>
      <c r="C40" s="48">
        <f t="shared" si="10"/>
        <v>300000</v>
      </c>
      <c r="D40" s="35">
        <v>300000</v>
      </c>
      <c r="E40" s="35"/>
      <c r="F40" s="39"/>
      <c r="G40" s="39"/>
      <c r="H40" s="40"/>
      <c r="I40" s="41"/>
      <c r="J40" s="41"/>
      <c r="K40" s="41"/>
      <c r="L40" s="41"/>
      <c r="M40" s="41"/>
    </row>
    <row r="41" spans="1:20" ht="25.5" x14ac:dyDescent="0.25">
      <c r="A41" s="14">
        <v>14</v>
      </c>
      <c r="B41" s="13" t="s">
        <v>75</v>
      </c>
      <c r="C41" s="48">
        <f t="shared" si="10"/>
        <v>407600</v>
      </c>
      <c r="D41" s="35">
        <v>47600</v>
      </c>
      <c r="E41" s="35"/>
      <c r="F41" s="39"/>
      <c r="G41" s="39"/>
      <c r="H41" s="40"/>
      <c r="I41" s="41"/>
      <c r="J41" s="41"/>
      <c r="K41" s="41"/>
      <c r="L41" s="41"/>
      <c r="M41" s="41">
        <v>360000</v>
      </c>
    </row>
    <row r="42" spans="1:20" x14ac:dyDescent="0.25">
      <c r="A42" s="14">
        <v>16</v>
      </c>
      <c r="B42" s="13" t="s">
        <v>76</v>
      </c>
      <c r="C42" s="48">
        <f t="shared" si="10"/>
        <v>60000</v>
      </c>
      <c r="D42" s="35">
        <v>60000</v>
      </c>
      <c r="E42" s="35"/>
      <c r="F42" s="39"/>
      <c r="G42" s="39"/>
      <c r="H42" s="40"/>
      <c r="I42" s="41"/>
      <c r="J42" s="41"/>
      <c r="K42" s="41"/>
      <c r="L42" s="41"/>
      <c r="M42" s="41"/>
    </row>
    <row r="43" spans="1:20" s="15" customFormat="1" ht="27" customHeight="1" x14ac:dyDescent="0.2">
      <c r="A43" s="6"/>
      <c r="B43" s="53" t="str">
        <f>[1]Aprobat!A52</f>
        <v>cap.68.02 - Asigurări şi asistenţă socială, din care:</v>
      </c>
      <c r="C43" s="66">
        <f>C44+C45+C46+C47+C48+C49+C50+C51+C52</f>
        <v>8306910</v>
      </c>
      <c r="D43" s="50">
        <f t="shared" ref="D43:M43" si="11">D44+D45+D46+D47+D48+D49+D50+D51+D52</f>
        <v>1723580</v>
      </c>
      <c r="E43" s="50">
        <f t="shared" si="11"/>
        <v>0</v>
      </c>
      <c r="F43" s="50">
        <f t="shared" si="11"/>
        <v>0</v>
      </c>
      <c r="G43" s="50">
        <f t="shared" si="11"/>
        <v>6583330</v>
      </c>
      <c r="H43" s="50">
        <f t="shared" si="11"/>
        <v>1259</v>
      </c>
      <c r="I43" s="50">
        <f t="shared" si="11"/>
        <v>0</v>
      </c>
      <c r="J43" s="50">
        <f t="shared" si="11"/>
        <v>0</v>
      </c>
      <c r="K43" s="50">
        <f t="shared" si="11"/>
        <v>0</v>
      </c>
      <c r="L43" s="50">
        <f t="shared" si="11"/>
        <v>0</v>
      </c>
      <c r="M43" s="50">
        <f t="shared" si="11"/>
        <v>0</v>
      </c>
      <c r="P43" s="16"/>
      <c r="Q43" s="16"/>
      <c r="R43" s="16"/>
      <c r="S43" s="16"/>
      <c r="T43" s="16"/>
    </row>
    <row r="44" spans="1:20" ht="22.5" customHeight="1" x14ac:dyDescent="0.25">
      <c r="A44" s="11">
        <v>1</v>
      </c>
      <c r="B44" s="12" t="str">
        <f>[1]Aprobat!A54</f>
        <v>Direcția Generală de Asistență Socială și Protecția Copilului Bihor - reparații capitale sediu</v>
      </c>
      <c r="C44" s="19">
        <f t="shared" ref="C44:C52" si="12">D44+E44+F44+G44+M44</f>
        <v>1150000</v>
      </c>
      <c r="D44" s="35">
        <v>1150000</v>
      </c>
      <c r="E44" s="35"/>
      <c r="F44" s="36"/>
      <c r="G44" s="36"/>
      <c r="H44" s="37">
        <v>1259</v>
      </c>
      <c r="I44" s="38"/>
      <c r="J44" s="38"/>
      <c r="K44" s="38"/>
      <c r="L44" s="38"/>
      <c r="M44" s="38"/>
    </row>
    <row r="45" spans="1:20" x14ac:dyDescent="0.25">
      <c r="A45" s="14">
        <v>2</v>
      </c>
      <c r="B45" s="13" t="s">
        <v>19</v>
      </c>
      <c r="C45" s="19">
        <f t="shared" si="12"/>
        <v>573580</v>
      </c>
      <c r="D45" s="35">
        <v>573580</v>
      </c>
      <c r="E45" s="35"/>
      <c r="F45" s="36"/>
      <c r="G45" s="36"/>
      <c r="H45" s="37"/>
      <c r="I45" s="38"/>
      <c r="J45" s="38"/>
      <c r="K45" s="38"/>
      <c r="L45" s="38"/>
      <c r="M45" s="38"/>
    </row>
    <row r="46" spans="1:20" ht="25.5" x14ac:dyDescent="0.25">
      <c r="A46" s="14">
        <v>3</v>
      </c>
      <c r="B46" s="13" t="s">
        <v>20</v>
      </c>
      <c r="C46" s="19">
        <f t="shared" si="12"/>
        <v>405850</v>
      </c>
      <c r="D46" s="35"/>
      <c r="E46" s="35"/>
      <c r="F46" s="36"/>
      <c r="G46" s="36">
        <v>405850</v>
      </c>
      <c r="H46" s="37"/>
      <c r="I46" s="38"/>
      <c r="J46" s="38"/>
      <c r="K46" s="38"/>
      <c r="L46" s="38"/>
      <c r="M46" s="38"/>
    </row>
    <row r="47" spans="1:20" x14ac:dyDescent="0.25">
      <c r="A47" s="14">
        <v>4</v>
      </c>
      <c r="B47" s="20" t="s">
        <v>21</v>
      </c>
      <c r="C47" s="19">
        <f t="shared" si="12"/>
        <v>789050</v>
      </c>
      <c r="D47" s="35"/>
      <c r="E47" s="35"/>
      <c r="F47" s="36"/>
      <c r="G47" s="36">
        <v>789050</v>
      </c>
      <c r="H47" s="37"/>
      <c r="I47" s="38"/>
      <c r="J47" s="38"/>
      <c r="K47" s="38"/>
      <c r="L47" s="38"/>
      <c r="M47" s="38"/>
    </row>
    <row r="48" spans="1:20" x14ac:dyDescent="0.25">
      <c r="A48" s="14">
        <v>5</v>
      </c>
      <c r="B48" s="20" t="s">
        <v>22</v>
      </c>
      <c r="C48" s="19">
        <f>D48+E48+F48+G48+M48</f>
        <v>485510</v>
      </c>
      <c r="D48" s="35"/>
      <c r="E48" s="35"/>
      <c r="F48" s="36"/>
      <c r="G48" s="36">
        <v>485510</v>
      </c>
      <c r="H48" s="37"/>
      <c r="I48" s="38"/>
      <c r="J48" s="38"/>
      <c r="K48" s="38"/>
      <c r="L48" s="38"/>
      <c r="M48" s="38"/>
    </row>
    <row r="49" spans="1:20" x14ac:dyDescent="0.25">
      <c r="A49" s="14">
        <v>6</v>
      </c>
      <c r="B49" s="20" t="s">
        <v>23</v>
      </c>
      <c r="C49" s="19">
        <f t="shared" si="12"/>
        <v>662000</v>
      </c>
      <c r="D49" s="35"/>
      <c r="E49" s="35"/>
      <c r="F49" s="36"/>
      <c r="G49" s="36">
        <v>662000</v>
      </c>
      <c r="H49" s="37"/>
      <c r="I49" s="38"/>
      <c r="J49" s="38"/>
      <c r="K49" s="38"/>
      <c r="L49" s="38"/>
      <c r="M49" s="38"/>
    </row>
    <row r="50" spans="1:20" ht="30" x14ac:dyDescent="0.25">
      <c r="A50" s="14">
        <v>7</v>
      </c>
      <c r="B50" s="21" t="s">
        <v>81</v>
      </c>
      <c r="C50" s="19">
        <f t="shared" si="12"/>
        <v>354440</v>
      </c>
      <c r="D50" s="35"/>
      <c r="E50" s="35"/>
      <c r="F50" s="36"/>
      <c r="G50" s="36">
        <v>354440</v>
      </c>
      <c r="H50" s="37"/>
      <c r="I50" s="38"/>
      <c r="J50" s="38"/>
      <c r="K50" s="38"/>
      <c r="L50" s="38"/>
      <c r="M50" s="38"/>
    </row>
    <row r="51" spans="1:20" ht="48" customHeight="1" x14ac:dyDescent="0.25">
      <c r="A51" s="14">
        <v>8</v>
      </c>
      <c r="B51" s="21" t="s">
        <v>24</v>
      </c>
      <c r="C51" s="19">
        <f t="shared" si="12"/>
        <v>693720</v>
      </c>
      <c r="D51" s="35"/>
      <c r="E51" s="35"/>
      <c r="F51" s="36"/>
      <c r="G51" s="36">
        <v>693720</v>
      </c>
      <c r="H51" s="37"/>
      <c r="I51" s="38"/>
      <c r="J51" s="38"/>
      <c r="K51" s="38"/>
      <c r="L51" s="38"/>
      <c r="M51" s="38"/>
    </row>
    <row r="52" spans="1:20" ht="15.75" customHeight="1" x14ac:dyDescent="0.25">
      <c r="A52" s="14">
        <v>9</v>
      </c>
      <c r="B52" s="20" t="s">
        <v>25</v>
      </c>
      <c r="C52" s="19">
        <f t="shared" si="12"/>
        <v>3192760</v>
      </c>
      <c r="D52" s="35"/>
      <c r="E52" s="35"/>
      <c r="F52" s="36"/>
      <c r="G52" s="36">
        <v>3192760</v>
      </c>
      <c r="H52" s="37"/>
      <c r="I52" s="38"/>
      <c r="J52" s="38"/>
      <c r="K52" s="38"/>
      <c r="L52" s="38"/>
      <c r="M52" s="38"/>
    </row>
    <row r="53" spans="1:20" s="15" customFormat="1" ht="16.5" customHeight="1" x14ac:dyDescent="0.2">
      <c r="A53" s="6"/>
      <c r="B53" s="10" t="str">
        <f>[1]Aprobat!A59</f>
        <v>cap.74.02 - Protecţia mediului, din care:</v>
      </c>
      <c r="C53" s="53">
        <f>D53+E53+F53+G53+M53</f>
        <v>7989830</v>
      </c>
      <c r="D53" s="51">
        <f>D54+D55+D56+D57+D58+D59</f>
        <v>7989830</v>
      </c>
      <c r="E53" s="51">
        <f t="shared" ref="E53:M53" si="13">E54+E55+E56+E57+E58+E59</f>
        <v>0</v>
      </c>
      <c r="F53" s="51">
        <f t="shared" si="13"/>
        <v>0</v>
      </c>
      <c r="G53" s="51">
        <f t="shared" si="13"/>
        <v>0</v>
      </c>
      <c r="H53" s="51">
        <f t="shared" si="13"/>
        <v>1740.33</v>
      </c>
      <c r="I53" s="51">
        <f t="shared" si="13"/>
        <v>0</v>
      </c>
      <c r="J53" s="51">
        <f t="shared" si="13"/>
        <v>0</v>
      </c>
      <c r="K53" s="51">
        <f t="shared" si="13"/>
        <v>0</v>
      </c>
      <c r="L53" s="51">
        <f t="shared" si="13"/>
        <v>0</v>
      </c>
      <c r="M53" s="51">
        <f t="shared" si="13"/>
        <v>0</v>
      </c>
      <c r="P53" s="16"/>
      <c r="Q53" s="16"/>
      <c r="R53" s="16"/>
      <c r="S53" s="16"/>
      <c r="T53" s="16"/>
    </row>
    <row r="54" spans="1:20" x14ac:dyDescent="0.25">
      <c r="A54" s="11">
        <v>1</v>
      </c>
      <c r="B54" s="12" t="str">
        <f>[1]Aprobat!A60</f>
        <v>Rambursarea împrumuturilor contractate pt.finanţarea proiectelor cu finanţare UE</v>
      </c>
      <c r="C54" s="19">
        <f t="shared" ref="C54:C59" si="14">D54+E54+F54+G54+M54</f>
        <v>1347830</v>
      </c>
      <c r="D54" s="36">
        <v>1347830</v>
      </c>
      <c r="E54" s="36"/>
      <c r="F54" s="36"/>
      <c r="G54" s="36"/>
      <c r="H54" s="46">
        <v>1347.83</v>
      </c>
      <c r="I54" s="38"/>
      <c r="J54" s="38"/>
      <c r="K54" s="38"/>
      <c r="L54" s="38"/>
      <c r="M54" s="38"/>
    </row>
    <row r="55" spans="1:20" x14ac:dyDescent="0.25">
      <c r="A55" s="11">
        <v>2</v>
      </c>
      <c r="B55" s="12" t="str">
        <f>[1]Aprobat!A61</f>
        <v>Sistem de management integrat al deşeurilor în jud.Bihor (SMID) POS  Mediu - axa 2</v>
      </c>
      <c r="C55" s="19">
        <f t="shared" si="14"/>
        <v>175000</v>
      </c>
      <c r="D55" s="35">
        <v>175000</v>
      </c>
      <c r="E55" s="35"/>
      <c r="F55" s="36"/>
      <c r="G55" s="36"/>
      <c r="H55" s="47">
        <v>7.5</v>
      </c>
      <c r="I55" s="41"/>
      <c r="J55" s="41"/>
      <c r="K55" s="41"/>
      <c r="L55" s="41"/>
      <c r="M55" s="41"/>
    </row>
    <row r="56" spans="1:20" x14ac:dyDescent="0.25">
      <c r="A56" s="11">
        <v>3</v>
      </c>
      <c r="B56" s="12" t="str">
        <f>[1]Aprobat!A62</f>
        <v>Actualizare/elaborare Plan Județean de Gestionare a Deșeurilor</v>
      </c>
      <c r="C56" s="19">
        <f t="shared" si="14"/>
        <v>115000</v>
      </c>
      <c r="D56" s="35">
        <v>115000</v>
      </c>
      <c r="E56" s="35"/>
      <c r="F56" s="36"/>
      <c r="G56" s="36"/>
      <c r="H56" s="47">
        <v>75</v>
      </c>
      <c r="I56" s="41"/>
      <c r="J56" s="41"/>
      <c r="K56" s="41"/>
      <c r="L56" s="41"/>
      <c r="M56" s="41"/>
    </row>
    <row r="57" spans="1:20" x14ac:dyDescent="0.25">
      <c r="A57" s="11">
        <v>4</v>
      </c>
      <c r="B57" s="13" t="s">
        <v>26</v>
      </c>
      <c r="C57" s="19">
        <f t="shared" si="14"/>
        <v>42000</v>
      </c>
      <c r="D57" s="35">
        <v>42000</v>
      </c>
      <c r="E57" s="35"/>
      <c r="F57" s="36"/>
      <c r="G57" s="36"/>
      <c r="H57" s="47"/>
      <c r="I57" s="41"/>
      <c r="J57" s="41"/>
      <c r="K57" s="41"/>
      <c r="L57" s="41"/>
      <c r="M57" s="41"/>
    </row>
    <row r="58" spans="1:20" x14ac:dyDescent="0.25">
      <c r="A58" s="11">
        <v>5</v>
      </c>
      <c r="B58" s="12" t="str">
        <f>[1]Aprobat!A64</f>
        <v>ADI ECOLECT - cotizatíe</v>
      </c>
      <c r="C58" s="19">
        <f t="shared" si="14"/>
        <v>310000</v>
      </c>
      <c r="D58" s="52">
        <v>310000</v>
      </c>
      <c r="E58" s="35"/>
      <c r="F58" s="36"/>
      <c r="G58" s="36"/>
      <c r="H58" s="47">
        <v>310</v>
      </c>
      <c r="I58" s="41"/>
      <c r="J58" s="41"/>
      <c r="K58" s="41"/>
      <c r="L58" s="41"/>
      <c r="M58" s="41"/>
    </row>
    <row r="59" spans="1:20" x14ac:dyDescent="0.25">
      <c r="A59" s="11">
        <v>6</v>
      </c>
      <c r="B59" s="12" t="s">
        <v>51</v>
      </c>
      <c r="C59" s="19">
        <f t="shared" si="14"/>
        <v>6000000</v>
      </c>
      <c r="D59" s="52">
        <v>6000000</v>
      </c>
      <c r="E59" s="35"/>
      <c r="F59" s="36"/>
      <c r="G59" s="36"/>
      <c r="H59" s="47"/>
      <c r="I59" s="41"/>
      <c r="J59" s="41"/>
      <c r="K59" s="41"/>
      <c r="L59" s="41"/>
      <c r="M59" s="41"/>
    </row>
    <row r="60" spans="1:20" s="15" customFormat="1" ht="15" customHeight="1" x14ac:dyDescent="0.25">
      <c r="A60" s="6"/>
      <c r="B60" s="10" t="str">
        <f>[1]Aprobat!A65</f>
        <v>cap.80.02 - Acţiuni generale economice, comerciale şi de muncă, din care:</v>
      </c>
      <c r="C60" s="53">
        <f>C61+C62+C63+C64+C65</f>
        <v>6708370</v>
      </c>
      <c r="D60" s="34">
        <f>D61+D62+D63+D64+D65</f>
        <v>3538370</v>
      </c>
      <c r="E60" s="34">
        <f t="shared" ref="E60:M60" si="15">E61+E62+E63+E64+E65</f>
        <v>0</v>
      </c>
      <c r="F60" s="34">
        <f t="shared" si="15"/>
        <v>0</v>
      </c>
      <c r="G60" s="34">
        <f t="shared" si="15"/>
        <v>3170000</v>
      </c>
      <c r="H60" s="34">
        <f t="shared" si="15"/>
        <v>2831.0299999999997</v>
      </c>
      <c r="I60" s="34">
        <f t="shared" si="15"/>
        <v>0</v>
      </c>
      <c r="J60" s="34">
        <f t="shared" si="15"/>
        <v>0</v>
      </c>
      <c r="K60" s="34">
        <f t="shared" si="15"/>
        <v>0</v>
      </c>
      <c r="L60" s="34">
        <f t="shared" si="15"/>
        <v>0</v>
      </c>
      <c r="M60" s="34">
        <f t="shared" si="15"/>
        <v>0</v>
      </c>
      <c r="P60" s="16"/>
      <c r="Q60" s="16"/>
      <c r="R60" s="16"/>
      <c r="S60" s="16"/>
      <c r="T60" s="16"/>
    </row>
    <row r="61" spans="1:20" x14ac:dyDescent="0.25">
      <c r="A61" s="11">
        <v>1</v>
      </c>
      <c r="B61" s="12" t="str">
        <f>[1]Aprobat!A66</f>
        <v>Rambursarea împrumuturilor contractate pt.finanţarea proiectelor cu finanţare UE</v>
      </c>
      <c r="C61" s="19">
        <f t="shared" ref="C61:C65" si="16">D61+E61+F61+G61+M61</f>
        <v>248370</v>
      </c>
      <c r="D61" s="39">
        <v>248370</v>
      </c>
      <c r="E61" s="39"/>
      <c r="F61" s="39"/>
      <c r="G61" s="39"/>
      <c r="H61" s="40">
        <v>248.37</v>
      </c>
      <c r="I61" s="41"/>
      <c r="J61" s="41"/>
      <c r="K61" s="41"/>
      <c r="L61" s="41"/>
      <c r="M61" s="41"/>
    </row>
    <row r="62" spans="1:20" x14ac:dyDescent="0.25">
      <c r="A62" s="11">
        <v>2</v>
      </c>
      <c r="B62" s="12" t="str">
        <f>[1]Aprobat!A67</f>
        <v>Transferuri către ADI Agenţia de Dezoltare Durabilă a judeţului Bihor - cotizaţie</v>
      </c>
      <c r="C62" s="19">
        <f t="shared" si="16"/>
        <v>1500000</v>
      </c>
      <c r="D62" s="42">
        <v>1500000</v>
      </c>
      <c r="E62" s="42"/>
      <c r="F62" s="39"/>
      <c r="G62" s="39"/>
      <c r="H62" s="40">
        <v>1500</v>
      </c>
      <c r="I62" s="41"/>
      <c r="J62" s="41"/>
      <c r="K62" s="41"/>
      <c r="L62" s="41"/>
      <c r="M62" s="41"/>
    </row>
    <row r="63" spans="1:20" ht="30" x14ac:dyDescent="0.25">
      <c r="A63" s="11">
        <v>3</v>
      </c>
      <c r="B63" s="12" t="str">
        <f>[1]Aprobat!A69</f>
        <v>Parcul Științific și Tehnologic, Oradea - Proiectare și asistență tehnică, cofinanțare, execuție</v>
      </c>
      <c r="C63" s="19">
        <f t="shared" si="16"/>
        <v>2960000</v>
      </c>
      <c r="D63" s="35">
        <v>1000000</v>
      </c>
      <c r="E63" s="35"/>
      <c r="F63" s="36"/>
      <c r="G63" s="36">
        <v>1960000</v>
      </c>
      <c r="H63" s="37">
        <v>300</v>
      </c>
      <c r="I63" s="38"/>
      <c r="J63" s="38"/>
      <c r="K63" s="38"/>
      <c r="L63" s="38"/>
      <c r="M63" s="38"/>
    </row>
    <row r="64" spans="1:20" ht="25.5" x14ac:dyDescent="0.25">
      <c r="A64" s="11">
        <v>4</v>
      </c>
      <c r="B64" s="13" t="str">
        <f>[1]Aprobat!A70</f>
        <v>Proiect FEDR Conservarea, protecţia şi promovarea naturii de ambele părţi ale frontierei romăno - ungare PRONATURE</v>
      </c>
      <c r="C64" s="19">
        <f t="shared" si="16"/>
        <v>1960000</v>
      </c>
      <c r="D64" s="35">
        <v>750000</v>
      </c>
      <c r="E64" s="35"/>
      <c r="F64" s="36"/>
      <c r="G64" s="36">
        <v>1210000</v>
      </c>
      <c r="H64" s="44">
        <v>782.66</v>
      </c>
      <c r="I64" s="38"/>
      <c r="J64" s="38"/>
      <c r="K64" s="38"/>
      <c r="L64" s="38"/>
      <c r="M64" s="38"/>
    </row>
    <row r="65" spans="1:20" x14ac:dyDescent="0.25">
      <c r="A65" s="11">
        <v>5</v>
      </c>
      <c r="B65" s="13" t="s">
        <v>67</v>
      </c>
      <c r="C65" s="19">
        <f t="shared" si="16"/>
        <v>40000</v>
      </c>
      <c r="D65" s="35">
        <v>40000</v>
      </c>
      <c r="E65" s="35"/>
      <c r="F65" s="36"/>
      <c r="G65" s="36"/>
      <c r="H65" s="44"/>
      <c r="I65" s="38"/>
      <c r="J65" s="38"/>
      <c r="K65" s="38"/>
      <c r="L65" s="38"/>
      <c r="M65" s="38"/>
    </row>
    <row r="66" spans="1:20" s="15" customFormat="1" ht="16.5" customHeight="1" x14ac:dyDescent="0.25">
      <c r="A66" s="6"/>
      <c r="B66" s="10" t="str">
        <f>[1]Aprobat!A73</f>
        <v>cap.84.02 - TRANSPORTURI ŞI COMUNICAŢII, din care:</v>
      </c>
      <c r="C66" s="53">
        <f>D66+E66+F66+G66+M66</f>
        <v>216395875</v>
      </c>
      <c r="D66" s="34">
        <f>D67+D68+D69+D70+D71+D72+D73+D75+D76+D77+D80+D81+D82+D83+D84+D85+D86+D87+D88+D89+D90+D91+D92+D93+D94+D95+D96+D97+D98+D99+D100+D101+D102+D103+D104+D105+D106+D108+D109+D110</f>
        <v>35956750</v>
      </c>
      <c r="E66" s="34">
        <f t="shared" ref="E66:M66" si="17">E67+E68+E69+E70+E71+E72+E73+E75+E76+E77+E80+E81+E82+E83+E84+E85+E86+E87+E88+E89+E90+E91+E92+E93+E94+E95+E96+E97+E98+E99+E100+E101+E102+E103+E104+E105+E106+E108+E109+E110</f>
        <v>24696125</v>
      </c>
      <c r="F66" s="34">
        <f t="shared" si="17"/>
        <v>90880000</v>
      </c>
      <c r="G66" s="34">
        <f t="shared" si="17"/>
        <v>64863000</v>
      </c>
      <c r="H66" s="34">
        <f t="shared" si="17"/>
        <v>2546330</v>
      </c>
      <c r="I66" s="34">
        <f t="shared" si="17"/>
        <v>0</v>
      </c>
      <c r="J66" s="34">
        <f t="shared" si="17"/>
        <v>0</v>
      </c>
      <c r="K66" s="34">
        <f t="shared" si="17"/>
        <v>0</v>
      </c>
      <c r="L66" s="34">
        <f t="shared" si="17"/>
        <v>2539590</v>
      </c>
      <c r="M66" s="34">
        <f t="shared" si="17"/>
        <v>0</v>
      </c>
      <c r="P66" s="16"/>
      <c r="Q66" s="16"/>
      <c r="R66" s="16"/>
      <c r="S66" s="16"/>
      <c r="T66" s="16"/>
    </row>
    <row r="67" spans="1:20" x14ac:dyDescent="0.25">
      <c r="A67" s="11">
        <v>1</v>
      </c>
      <c r="B67" s="19" t="str">
        <f>[1]Aprobat!A74</f>
        <v>Rambursarea împrumuturilor contractate pt.finanţarea proiectelor cu finanţare UE</v>
      </c>
      <c r="C67" s="19">
        <f t="shared" ref="C67:C95" si="18">D67+E67+F67+G67+M67</f>
        <v>1015790</v>
      </c>
      <c r="D67" s="45">
        <v>1015790</v>
      </c>
      <c r="E67" s="45"/>
      <c r="F67" s="35"/>
      <c r="G67" s="35"/>
      <c r="H67" s="45">
        <f t="shared" ref="H67:H72" si="19">D67+F67+G67</f>
        <v>1015790</v>
      </c>
      <c r="I67" s="44">
        <v>0</v>
      </c>
      <c r="J67" s="44">
        <v>0</v>
      </c>
      <c r="K67" s="44">
        <v>0</v>
      </c>
      <c r="L67" s="44">
        <f t="shared" ref="L67:L72" si="20">H67</f>
        <v>1015790</v>
      </c>
      <c r="M67" s="44"/>
    </row>
    <row r="68" spans="1:20" ht="25.5" x14ac:dyDescent="0.25">
      <c r="A68" s="11">
        <v>2</v>
      </c>
      <c r="B68" s="19" t="s">
        <v>68</v>
      </c>
      <c r="C68" s="19">
        <f t="shared" si="18"/>
        <v>240000</v>
      </c>
      <c r="D68" s="35">
        <v>240000</v>
      </c>
      <c r="E68" s="35"/>
      <c r="F68" s="35"/>
      <c r="G68" s="35"/>
      <c r="H68" s="45">
        <f t="shared" si="19"/>
        <v>240000</v>
      </c>
      <c r="I68" s="44">
        <v>0</v>
      </c>
      <c r="J68" s="44">
        <v>0</v>
      </c>
      <c r="K68" s="44">
        <v>0</v>
      </c>
      <c r="L68" s="44">
        <f t="shared" si="20"/>
        <v>240000</v>
      </c>
      <c r="M68" s="44"/>
    </row>
    <row r="69" spans="1:20" ht="34.15" customHeight="1" x14ac:dyDescent="0.25">
      <c r="A69" s="11">
        <v>3</v>
      </c>
      <c r="B69" s="19" t="s">
        <v>27</v>
      </c>
      <c r="C69" s="19">
        <f t="shared" si="18"/>
        <v>200000</v>
      </c>
      <c r="D69" s="35">
        <v>200000</v>
      </c>
      <c r="E69" s="35"/>
      <c r="F69" s="35"/>
      <c r="G69" s="35"/>
      <c r="H69" s="45">
        <f t="shared" si="19"/>
        <v>200000</v>
      </c>
      <c r="I69" s="44">
        <v>0</v>
      </c>
      <c r="J69" s="44">
        <v>0</v>
      </c>
      <c r="K69" s="44">
        <v>0</v>
      </c>
      <c r="L69" s="44">
        <f t="shared" si="20"/>
        <v>200000</v>
      </c>
      <c r="M69" s="44"/>
    </row>
    <row r="70" spans="1:20" ht="25.5" x14ac:dyDescent="0.25">
      <c r="A70" s="11">
        <v>4</v>
      </c>
      <c r="B70" s="19" t="s">
        <v>28</v>
      </c>
      <c r="C70" s="19">
        <f t="shared" si="18"/>
        <v>654800</v>
      </c>
      <c r="D70" s="35">
        <v>654800</v>
      </c>
      <c r="E70" s="35"/>
      <c r="F70" s="35"/>
      <c r="G70" s="35"/>
      <c r="H70" s="45">
        <f t="shared" si="19"/>
        <v>654800</v>
      </c>
      <c r="I70" s="44">
        <v>0</v>
      </c>
      <c r="J70" s="44">
        <v>0</v>
      </c>
      <c r="K70" s="44">
        <v>0</v>
      </c>
      <c r="L70" s="44">
        <f t="shared" si="20"/>
        <v>654800</v>
      </c>
      <c r="M70" s="44"/>
    </row>
    <row r="71" spans="1:20" x14ac:dyDescent="0.25">
      <c r="A71" s="11">
        <v>5</v>
      </c>
      <c r="B71" s="19" t="s">
        <v>29</v>
      </c>
      <c r="C71" s="19">
        <f t="shared" si="18"/>
        <v>300000</v>
      </c>
      <c r="D71" s="35">
        <v>300000</v>
      </c>
      <c r="E71" s="35"/>
      <c r="F71" s="35"/>
      <c r="G71" s="35"/>
      <c r="H71" s="45">
        <f t="shared" si="19"/>
        <v>300000</v>
      </c>
      <c r="I71" s="44"/>
      <c r="J71" s="44"/>
      <c r="K71" s="44"/>
      <c r="L71" s="44">
        <f t="shared" si="20"/>
        <v>300000</v>
      </c>
      <c r="M71" s="44"/>
    </row>
    <row r="72" spans="1:20" x14ac:dyDescent="0.25">
      <c r="A72" s="11">
        <v>6</v>
      </c>
      <c r="B72" s="19" t="s">
        <v>30</v>
      </c>
      <c r="C72" s="19">
        <f t="shared" si="18"/>
        <v>129000</v>
      </c>
      <c r="D72" s="35">
        <v>129000</v>
      </c>
      <c r="E72" s="35"/>
      <c r="F72" s="35"/>
      <c r="G72" s="35"/>
      <c r="H72" s="45">
        <f t="shared" si="19"/>
        <v>129000</v>
      </c>
      <c r="I72" s="44"/>
      <c r="J72" s="44"/>
      <c r="K72" s="44"/>
      <c r="L72" s="44">
        <f t="shared" si="20"/>
        <v>129000</v>
      </c>
      <c r="M72" s="44"/>
    </row>
    <row r="73" spans="1:20" s="22" customFormat="1" ht="22.9" customHeight="1" x14ac:dyDescent="0.2">
      <c r="A73" s="57">
        <v>1</v>
      </c>
      <c r="B73" s="58" t="s">
        <v>31</v>
      </c>
      <c r="C73" s="19">
        <f t="shared" si="18"/>
        <v>9850000</v>
      </c>
      <c r="D73" s="42">
        <v>100000</v>
      </c>
      <c r="E73" s="42">
        <v>3800000</v>
      </c>
      <c r="F73" s="42"/>
      <c r="G73" s="42">
        <v>5950000</v>
      </c>
      <c r="H73" s="55"/>
      <c r="I73" s="56"/>
      <c r="J73" s="56"/>
      <c r="K73" s="56"/>
      <c r="L73" s="56"/>
      <c r="M73" s="56"/>
      <c r="P73" s="23"/>
      <c r="Q73" s="23"/>
      <c r="R73" s="23"/>
      <c r="S73" s="23"/>
      <c r="T73" s="23"/>
    </row>
    <row r="74" spans="1:20" ht="69" hidden="1" customHeight="1" x14ac:dyDescent="0.25">
      <c r="A74" s="11"/>
      <c r="B74" s="12" t="str">
        <f>[1]Aprobat!A83</f>
        <v>Reabilitare DJ792A Beliu-Tinca-Leș, km 24+987-67+696, L=42,712 km - finanțare FEDR</v>
      </c>
      <c r="C74" s="19">
        <f t="shared" si="18"/>
        <v>0</v>
      </c>
      <c r="D74" s="39"/>
      <c r="E74" s="39"/>
      <c r="F74" s="39"/>
      <c r="G74" s="39"/>
      <c r="H74" s="43">
        <v>500</v>
      </c>
      <c r="I74" s="41"/>
      <c r="J74" s="41"/>
      <c r="K74" s="41"/>
      <c r="L74" s="41"/>
      <c r="M74" s="41"/>
    </row>
    <row r="75" spans="1:20" ht="38.25" x14ac:dyDescent="0.25">
      <c r="A75" s="11">
        <v>2</v>
      </c>
      <c r="B75" s="24" t="str">
        <f>[1]Aprobat!A84</f>
        <v>Modernizare Drum Județean DJ 767D Vîrciorog – DJ 764; km 0+000 – 2+100, L= 2,100 km
Proiectare și asistență tehnică; execuție; cofinanțare; comisioane; taxe; alte cheltuieli</v>
      </c>
      <c r="C75" s="19">
        <f t="shared" si="18"/>
        <v>20000</v>
      </c>
      <c r="D75" s="35">
        <v>20000</v>
      </c>
      <c r="E75" s="49"/>
      <c r="F75" s="39"/>
      <c r="G75" s="39"/>
      <c r="H75" s="43">
        <v>140</v>
      </c>
      <c r="I75" s="41"/>
      <c r="J75" s="41"/>
      <c r="K75" s="41"/>
      <c r="L75" s="41"/>
      <c r="M75" s="41"/>
    </row>
    <row r="76" spans="1:20" ht="25.15" customHeight="1" x14ac:dyDescent="0.25">
      <c r="A76" s="18">
        <v>3</v>
      </c>
      <c r="B76" s="24" t="s">
        <v>32</v>
      </c>
      <c r="C76" s="19">
        <f t="shared" si="18"/>
        <v>5390000</v>
      </c>
      <c r="D76" s="42">
        <v>5390000</v>
      </c>
      <c r="E76" s="59"/>
      <c r="F76" s="39"/>
      <c r="G76" s="39"/>
      <c r="H76" s="43"/>
      <c r="I76" s="41"/>
      <c r="J76" s="41"/>
      <c r="K76" s="41"/>
      <c r="L76" s="41"/>
      <c r="M76" s="41"/>
    </row>
    <row r="77" spans="1:20" s="1" customFormat="1" ht="41.45" customHeight="1" x14ac:dyDescent="0.25">
      <c r="A77" s="79">
        <v>4</v>
      </c>
      <c r="B77" s="81" t="str">
        <f>[1]Aprobat!A89</f>
        <v>Reabilitare și modernizare DJ 767A Uileacu de Criș (DN1)-Bălaia-Burzuc-Sîrbi (DN 19E)
Proiectare și asistență tehnică; execuție; cofinanțare; comisioane, taxe, alte cheltuieli</v>
      </c>
      <c r="C77" s="19">
        <f>D77+E77+F77+G77+M77</f>
        <v>5800000</v>
      </c>
      <c r="D77" s="49">
        <v>1600000</v>
      </c>
      <c r="E77" s="49"/>
      <c r="F77" s="36"/>
      <c r="G77" s="49">
        <v>4200000</v>
      </c>
      <c r="H77" s="37">
        <v>1300</v>
      </c>
      <c r="I77" s="38"/>
      <c r="J77" s="38"/>
      <c r="K77" s="38"/>
      <c r="L77" s="38"/>
      <c r="M77" s="38"/>
      <c r="P77" s="2"/>
      <c r="Q77" s="2"/>
      <c r="R77" s="2"/>
      <c r="S77" s="2"/>
      <c r="T77" s="2"/>
    </row>
    <row r="78" spans="1:20" ht="69" hidden="1" customHeight="1" x14ac:dyDescent="0.25">
      <c r="A78" s="80"/>
      <c r="B78" s="82"/>
      <c r="C78" s="19">
        <f t="shared" si="18"/>
        <v>0</v>
      </c>
      <c r="D78" s="39"/>
      <c r="E78" s="39"/>
      <c r="F78" s="39"/>
      <c r="G78" s="39"/>
      <c r="H78" s="43">
        <v>3000</v>
      </c>
      <c r="I78" s="41"/>
      <c r="J78" s="41"/>
      <c r="K78" s="41"/>
      <c r="L78" s="41"/>
      <c r="M78" s="41"/>
    </row>
    <row r="79" spans="1:20" ht="13.15" hidden="1" customHeight="1" x14ac:dyDescent="0.25">
      <c r="A79" s="80"/>
      <c r="B79" s="82"/>
      <c r="C79" s="19">
        <f t="shared" si="18"/>
        <v>0</v>
      </c>
      <c r="D79" s="39"/>
      <c r="E79" s="39"/>
      <c r="F79" s="39"/>
      <c r="G79" s="39"/>
      <c r="H79" s="43">
        <v>10</v>
      </c>
      <c r="I79" s="41"/>
      <c r="J79" s="41"/>
      <c r="K79" s="41"/>
      <c r="L79" s="41"/>
      <c r="M79" s="41"/>
    </row>
    <row r="80" spans="1:20" ht="38.25" x14ac:dyDescent="0.25">
      <c r="A80" s="11">
        <v>5</v>
      </c>
      <c r="B80" s="13" t="s">
        <v>33</v>
      </c>
      <c r="C80" s="19">
        <f t="shared" si="18"/>
        <v>5630000</v>
      </c>
      <c r="D80" s="49">
        <v>1750000</v>
      </c>
      <c r="E80" s="49"/>
      <c r="F80" s="49">
        <v>3880000</v>
      </c>
      <c r="G80" s="39"/>
      <c r="H80" s="43">
        <v>800</v>
      </c>
      <c r="I80" s="41"/>
      <c r="J80" s="41"/>
      <c r="K80" s="41"/>
      <c r="L80" s="41"/>
      <c r="M80" s="41"/>
    </row>
    <row r="81" spans="1:21" ht="25.5" x14ac:dyDescent="0.25">
      <c r="A81" s="11">
        <v>6</v>
      </c>
      <c r="B81" s="24" t="s">
        <v>34</v>
      </c>
      <c r="C81" s="19">
        <f t="shared" si="18"/>
        <v>220000</v>
      </c>
      <c r="D81" s="49">
        <v>220000</v>
      </c>
      <c r="E81" s="49"/>
      <c r="F81" s="39"/>
      <c r="G81" s="39"/>
      <c r="H81" s="43"/>
      <c r="I81" s="41"/>
      <c r="J81" s="41"/>
      <c r="K81" s="41"/>
      <c r="L81" s="41"/>
      <c r="M81" s="41"/>
      <c r="P81" s="17"/>
      <c r="Q81" s="17"/>
      <c r="R81" s="17"/>
      <c r="S81" s="17"/>
      <c r="T81" s="17"/>
      <c r="U81" s="17"/>
    </row>
    <row r="82" spans="1:21" ht="34.15" customHeight="1" x14ac:dyDescent="0.25">
      <c r="A82" s="18">
        <v>7</v>
      </c>
      <c r="B82" s="24" t="s">
        <v>35</v>
      </c>
      <c r="C82" s="19">
        <f t="shared" si="18"/>
        <v>72600000</v>
      </c>
      <c r="D82" s="59">
        <v>100000</v>
      </c>
      <c r="E82" s="59">
        <v>2500000</v>
      </c>
      <c r="F82" s="59">
        <v>70000000</v>
      </c>
      <c r="G82" s="39"/>
      <c r="H82" s="43">
        <v>300</v>
      </c>
      <c r="I82" s="41"/>
      <c r="J82" s="41"/>
      <c r="K82" s="41"/>
      <c r="L82" s="41"/>
      <c r="M82" s="41"/>
    </row>
    <row r="83" spans="1:21" ht="45" customHeight="1" x14ac:dyDescent="0.25">
      <c r="A83" s="18">
        <v>8</v>
      </c>
      <c r="B83" s="24" t="s">
        <v>36</v>
      </c>
      <c r="C83" s="19">
        <f t="shared" si="18"/>
        <v>19600000</v>
      </c>
      <c r="D83" s="59">
        <v>100000</v>
      </c>
      <c r="E83" s="59">
        <v>2500000</v>
      </c>
      <c r="F83" s="59">
        <v>17000000</v>
      </c>
      <c r="G83" s="39"/>
      <c r="H83" s="43">
        <v>400</v>
      </c>
      <c r="I83" s="41"/>
      <c r="J83" s="41"/>
      <c r="K83" s="41"/>
      <c r="L83" s="41"/>
      <c r="M83" s="41"/>
      <c r="P83" s="83"/>
      <c r="Q83" s="83"/>
      <c r="R83" s="83"/>
      <c r="S83" s="83"/>
      <c r="T83" s="83"/>
      <c r="U83" s="83"/>
    </row>
    <row r="84" spans="1:21" ht="30.6" customHeight="1" x14ac:dyDescent="0.25">
      <c r="A84" s="18">
        <v>9</v>
      </c>
      <c r="B84" s="24" t="str">
        <f>[1]Aprobat!A98</f>
        <v>Reabilitare şi modernizare DJ 795 Salonta  – Tinca, sector de la km 0+000 la 23+320,  L = 23,320 km -  proiectare și asistență tehnică, execuție, comisioane, taxe, alte cheltuieli</v>
      </c>
      <c r="C84" s="19">
        <f t="shared" si="18"/>
        <v>3499125</v>
      </c>
      <c r="D84" s="59">
        <v>200000</v>
      </c>
      <c r="E84" s="59">
        <v>3299125</v>
      </c>
      <c r="F84" s="39"/>
      <c r="G84" s="39"/>
      <c r="H84" s="43"/>
      <c r="I84" s="41"/>
      <c r="J84" s="41"/>
      <c r="K84" s="41"/>
      <c r="L84" s="41"/>
      <c r="M84" s="41"/>
    </row>
    <row r="85" spans="1:21" x14ac:dyDescent="0.25">
      <c r="A85" s="18">
        <v>10</v>
      </c>
      <c r="B85" s="24" t="s">
        <v>37</v>
      </c>
      <c r="C85" s="19">
        <f t="shared" si="18"/>
        <v>6700000</v>
      </c>
      <c r="D85" s="59">
        <v>4700000</v>
      </c>
      <c r="E85" s="59">
        <v>2000000</v>
      </c>
      <c r="F85" s="39"/>
      <c r="G85" s="39"/>
      <c r="H85" s="43">
        <v>300</v>
      </c>
      <c r="I85" s="41"/>
      <c r="J85" s="41"/>
      <c r="K85" s="41"/>
      <c r="L85" s="41"/>
      <c r="M85" s="41"/>
      <c r="S85" s="26"/>
    </row>
    <row r="86" spans="1:21" x14ac:dyDescent="0.25">
      <c r="A86" s="18">
        <v>11</v>
      </c>
      <c r="B86" s="24" t="str">
        <f>[1]Aprobat!A101</f>
        <v>Stabilizare versant, DJ 108K Bulz-Remeți</v>
      </c>
      <c r="C86" s="19">
        <f t="shared" si="18"/>
        <v>300000</v>
      </c>
      <c r="D86" s="59">
        <v>300000</v>
      </c>
      <c r="E86" s="59"/>
      <c r="F86" s="39"/>
      <c r="G86" s="39"/>
      <c r="H86" s="43">
        <v>100</v>
      </c>
      <c r="I86" s="41"/>
      <c r="J86" s="41"/>
      <c r="K86" s="41"/>
      <c r="L86" s="41"/>
      <c r="M86" s="41"/>
    </row>
    <row r="87" spans="1:21" ht="25.5" x14ac:dyDescent="0.25">
      <c r="A87" s="18">
        <v>12</v>
      </c>
      <c r="B87" s="24" t="s">
        <v>38</v>
      </c>
      <c r="C87" s="19">
        <f t="shared" si="18"/>
        <v>49540000</v>
      </c>
      <c r="D87" s="49">
        <v>200000</v>
      </c>
      <c r="E87" s="49">
        <v>2000000</v>
      </c>
      <c r="F87" s="36"/>
      <c r="G87" s="49">
        <v>47340000</v>
      </c>
      <c r="H87" s="43">
        <v>300</v>
      </c>
      <c r="I87" s="41"/>
      <c r="J87" s="41"/>
      <c r="K87" s="41"/>
      <c r="L87" s="41"/>
      <c r="M87" s="41"/>
      <c r="P87" s="25"/>
    </row>
    <row r="88" spans="1:21" ht="14.25" customHeight="1" x14ac:dyDescent="0.25">
      <c r="A88" s="18">
        <v>13</v>
      </c>
      <c r="B88" s="24" t="s">
        <v>39</v>
      </c>
      <c r="C88" s="19">
        <v>7070000</v>
      </c>
      <c r="D88" s="59">
        <v>100000</v>
      </c>
      <c r="E88" s="59">
        <v>597000</v>
      </c>
      <c r="F88" s="39"/>
      <c r="G88" s="59">
        <v>6373000</v>
      </c>
      <c r="H88" s="43">
        <v>300</v>
      </c>
      <c r="I88" s="41"/>
      <c r="J88" s="41"/>
      <c r="K88" s="41"/>
      <c r="L88" s="41"/>
      <c r="M88" s="41"/>
    </row>
    <row r="89" spans="1:21" x14ac:dyDescent="0.25">
      <c r="A89" s="11">
        <v>14</v>
      </c>
      <c r="B89" s="24" t="str">
        <f>[1]Aprobat!A106</f>
        <v>Diriginție de șantier DJ-uri</v>
      </c>
      <c r="C89" s="19">
        <f t="shared" si="18"/>
        <v>1049000</v>
      </c>
      <c r="D89" s="59">
        <v>1049000</v>
      </c>
      <c r="E89" s="59"/>
      <c r="F89" s="39"/>
      <c r="G89" s="39"/>
      <c r="H89" s="40">
        <v>100</v>
      </c>
      <c r="I89" s="41"/>
      <c r="J89" s="41"/>
      <c r="K89" s="41"/>
      <c r="L89" s="41"/>
      <c r="M89" s="41"/>
    </row>
    <row r="90" spans="1:21" ht="30.6" customHeight="1" x14ac:dyDescent="0.25">
      <c r="A90" s="11">
        <v>17</v>
      </c>
      <c r="B90" s="24" t="str">
        <f>[1]Aprobat!A107</f>
        <v>Stații pentru mijloacele de transport public
Proiectare și asistență tehnică, execuție,  comisioane, taxe, alte cheltuieli</v>
      </c>
      <c r="C90" s="19">
        <f t="shared" si="18"/>
        <v>600000</v>
      </c>
      <c r="D90" s="59">
        <v>600000</v>
      </c>
      <c r="E90" s="59"/>
      <c r="F90" s="39"/>
      <c r="G90" s="39"/>
      <c r="H90" s="43">
        <v>100</v>
      </c>
      <c r="I90" s="41"/>
      <c r="J90" s="41"/>
      <c r="K90" s="41"/>
      <c r="L90" s="41"/>
      <c r="M90" s="41"/>
    </row>
    <row r="91" spans="1:21" ht="15.75" customHeight="1" x14ac:dyDescent="0.25">
      <c r="A91" s="27" t="s">
        <v>40</v>
      </c>
      <c r="B91" s="24" t="s">
        <v>41</v>
      </c>
      <c r="C91" s="19">
        <f t="shared" si="18"/>
        <v>510000</v>
      </c>
      <c r="D91" s="49">
        <v>510000</v>
      </c>
      <c r="E91" s="49"/>
      <c r="F91" s="39"/>
      <c r="G91" s="39"/>
      <c r="H91" s="43"/>
      <c r="I91" s="41"/>
      <c r="J91" s="41"/>
      <c r="K91" s="41"/>
      <c r="L91" s="41"/>
      <c r="M91" s="41"/>
    </row>
    <row r="92" spans="1:21" x14ac:dyDescent="0.25">
      <c r="A92" s="18">
        <v>18</v>
      </c>
      <c r="B92" s="24" t="s">
        <v>42</v>
      </c>
      <c r="C92" s="19">
        <f t="shared" si="18"/>
        <v>4000000</v>
      </c>
      <c r="D92" s="59">
        <v>2000000</v>
      </c>
      <c r="E92" s="59">
        <v>2000000</v>
      </c>
      <c r="F92" s="39"/>
      <c r="G92" s="39"/>
      <c r="H92" s="43">
        <v>1000</v>
      </c>
      <c r="I92" s="41"/>
      <c r="J92" s="41"/>
      <c r="K92" s="41"/>
      <c r="L92" s="41"/>
      <c r="M92" s="41"/>
    </row>
    <row r="93" spans="1:21" x14ac:dyDescent="0.25">
      <c r="A93" s="18">
        <v>19</v>
      </c>
      <c r="B93" s="24" t="s">
        <v>43</v>
      </c>
      <c r="C93" s="19">
        <f t="shared" si="18"/>
        <v>3838000</v>
      </c>
      <c r="D93" s="59">
        <v>1838000</v>
      </c>
      <c r="E93" s="59">
        <v>2000000</v>
      </c>
      <c r="F93" s="39"/>
      <c r="G93" s="39"/>
      <c r="H93" s="43">
        <v>300</v>
      </c>
      <c r="I93" s="41"/>
      <c r="J93" s="41"/>
      <c r="K93" s="41"/>
      <c r="L93" s="41"/>
      <c r="M93" s="41"/>
      <c r="P93" s="25"/>
      <c r="Q93" s="25"/>
      <c r="R93" s="25"/>
    </row>
    <row r="94" spans="1:21" x14ac:dyDescent="0.25">
      <c r="A94" s="18">
        <v>20</v>
      </c>
      <c r="B94" s="24" t="str">
        <f>[1]Aprobat!A110</f>
        <v>Construire Pod peste Râul Crișul Repede în loc.Bulz</v>
      </c>
      <c r="C94" s="19">
        <f t="shared" si="18"/>
        <v>5000000</v>
      </c>
      <c r="D94" s="59">
        <v>1000000</v>
      </c>
      <c r="E94" s="59">
        <v>4000000</v>
      </c>
      <c r="F94" s="39"/>
      <c r="G94" s="39"/>
      <c r="H94" s="43">
        <v>400</v>
      </c>
      <c r="I94" s="41"/>
      <c r="J94" s="41"/>
      <c r="K94" s="41"/>
      <c r="L94" s="41"/>
      <c r="M94" s="41"/>
      <c r="R94" s="25"/>
    </row>
    <row r="95" spans="1:21" ht="27.6" customHeight="1" x14ac:dyDescent="0.25">
      <c r="A95" s="18">
        <v>21</v>
      </c>
      <c r="B95" s="24" t="s">
        <v>44</v>
      </c>
      <c r="C95" s="19">
        <f t="shared" si="18"/>
        <v>1028560</v>
      </c>
      <c r="D95" s="59">
        <v>1028560</v>
      </c>
      <c r="E95" s="59"/>
      <c r="F95" s="39"/>
      <c r="G95" s="39"/>
      <c r="H95" s="43"/>
      <c r="I95" s="41"/>
      <c r="J95" s="41"/>
      <c r="K95" s="41"/>
      <c r="L95" s="41"/>
      <c r="M95" s="41"/>
      <c r="P95" s="25"/>
    </row>
    <row r="96" spans="1:21" x14ac:dyDescent="0.25">
      <c r="A96" s="11">
        <v>22</v>
      </c>
      <c r="B96" s="24" t="str">
        <f>[1]Aprobat!A111</f>
        <v>Proiecte de dezvoltare în infrastructura de transport</v>
      </c>
      <c r="C96" s="19">
        <f t="shared" ref="C96:C110" si="21">D96+E96+F96+G96+M96</f>
        <v>1000000</v>
      </c>
      <c r="D96" s="59">
        <v>1000000</v>
      </c>
      <c r="E96" s="59"/>
      <c r="F96" s="39"/>
      <c r="G96" s="39"/>
      <c r="H96" s="43">
        <v>500</v>
      </c>
      <c r="I96" s="41"/>
      <c r="J96" s="41"/>
      <c r="K96" s="41"/>
      <c r="L96" s="41"/>
      <c r="M96" s="41"/>
    </row>
    <row r="97" spans="1:20" ht="38.25" x14ac:dyDescent="0.25">
      <c r="A97" s="18">
        <v>23</v>
      </c>
      <c r="B97" s="24" t="s">
        <v>69</v>
      </c>
      <c r="C97" s="19">
        <f t="shared" si="21"/>
        <v>300000</v>
      </c>
      <c r="D97" s="49">
        <v>300000</v>
      </c>
      <c r="E97" s="49"/>
      <c r="F97" s="39"/>
      <c r="G97" s="39"/>
      <c r="H97" s="43">
        <v>400</v>
      </c>
      <c r="I97" s="41"/>
      <c r="J97" s="41"/>
      <c r="K97" s="41"/>
      <c r="L97" s="41"/>
      <c r="M97" s="41"/>
    </row>
    <row r="98" spans="1:20" x14ac:dyDescent="0.25">
      <c r="A98" s="11">
        <v>24</v>
      </c>
      <c r="B98" s="28" t="s">
        <v>45</v>
      </c>
      <c r="C98" s="19">
        <f t="shared" si="21"/>
        <v>1800000</v>
      </c>
      <c r="D98" s="49">
        <v>800000</v>
      </c>
      <c r="E98" s="49"/>
      <c r="F98" s="39"/>
      <c r="G98" s="39">
        <v>1000000</v>
      </c>
      <c r="H98" s="43"/>
      <c r="I98" s="41"/>
      <c r="J98" s="41"/>
      <c r="K98" s="41"/>
      <c r="L98" s="41"/>
      <c r="M98" s="41"/>
    </row>
    <row r="99" spans="1:20" x14ac:dyDescent="0.25">
      <c r="A99" s="11">
        <v>25</v>
      </c>
      <c r="B99" s="28" t="s">
        <v>46</v>
      </c>
      <c r="C99" s="19">
        <f t="shared" si="21"/>
        <v>400000</v>
      </c>
      <c r="D99" s="49">
        <v>400000</v>
      </c>
      <c r="E99" s="49"/>
      <c r="F99" s="39"/>
      <c r="G99" s="39"/>
      <c r="H99" s="43"/>
      <c r="I99" s="41"/>
      <c r="J99" s="41"/>
      <c r="K99" s="41"/>
      <c r="L99" s="41"/>
      <c r="M99" s="41"/>
    </row>
    <row r="100" spans="1:20" x14ac:dyDescent="0.25">
      <c r="A100" s="11">
        <v>26</v>
      </c>
      <c r="B100" s="28" t="s">
        <v>47</v>
      </c>
      <c r="C100" s="19">
        <f t="shared" si="21"/>
        <v>400000</v>
      </c>
      <c r="D100" s="49">
        <v>400000</v>
      </c>
      <c r="E100" s="49"/>
      <c r="F100" s="39"/>
      <c r="G100" s="39"/>
      <c r="H100" s="43"/>
      <c r="I100" s="41"/>
      <c r="J100" s="41"/>
      <c r="K100" s="41"/>
      <c r="L100" s="41"/>
      <c r="M100" s="41"/>
    </row>
    <row r="101" spans="1:20" x14ac:dyDescent="0.25">
      <c r="A101" s="11">
        <v>27</v>
      </c>
      <c r="B101" s="28" t="s">
        <v>48</v>
      </c>
      <c r="C101" s="19">
        <f t="shared" si="21"/>
        <v>3640230</v>
      </c>
      <c r="D101" s="49">
        <f>4000000-359770</f>
        <v>3640230</v>
      </c>
      <c r="E101" s="49"/>
      <c r="F101" s="39"/>
      <c r="G101" s="39"/>
      <c r="H101" s="43"/>
      <c r="I101" s="41"/>
      <c r="J101" s="41"/>
      <c r="K101" s="41"/>
      <c r="L101" s="41"/>
      <c r="M101" s="41"/>
    </row>
    <row r="102" spans="1:20" ht="45" customHeight="1" x14ac:dyDescent="0.25">
      <c r="A102" s="11">
        <v>28</v>
      </c>
      <c r="B102" s="29" t="s">
        <v>70</v>
      </c>
      <c r="C102" s="19">
        <f t="shared" si="21"/>
        <v>368640</v>
      </c>
      <c r="D102" s="49">
        <v>368640</v>
      </c>
      <c r="E102" s="49"/>
      <c r="F102" s="36"/>
      <c r="G102" s="36"/>
      <c r="H102" s="37"/>
      <c r="I102" s="38"/>
      <c r="J102" s="38"/>
      <c r="K102" s="38"/>
      <c r="L102" s="38"/>
      <c r="M102" s="38"/>
    </row>
    <row r="103" spans="1:20" ht="45" customHeight="1" x14ac:dyDescent="0.25">
      <c r="A103" s="11">
        <v>29</v>
      </c>
      <c r="B103" s="29" t="s">
        <v>49</v>
      </c>
      <c r="C103" s="19">
        <f t="shared" si="21"/>
        <v>155000</v>
      </c>
      <c r="D103" s="49">
        <v>155000</v>
      </c>
      <c r="E103" s="49"/>
      <c r="F103" s="36"/>
      <c r="G103" s="36"/>
      <c r="H103" s="37"/>
      <c r="I103" s="38"/>
      <c r="J103" s="38"/>
      <c r="K103" s="38"/>
      <c r="L103" s="38"/>
      <c r="M103" s="38"/>
    </row>
    <row r="104" spans="1:20" x14ac:dyDescent="0.25">
      <c r="A104" s="11">
        <v>30</v>
      </c>
      <c r="B104" s="29" t="s">
        <v>50</v>
      </c>
      <c r="C104" s="19">
        <f t="shared" si="21"/>
        <v>200000</v>
      </c>
      <c r="D104" s="49">
        <v>200000</v>
      </c>
      <c r="E104" s="49"/>
      <c r="F104" s="36"/>
      <c r="G104" s="36"/>
      <c r="H104" s="37"/>
      <c r="I104" s="38"/>
      <c r="J104" s="38"/>
      <c r="K104" s="38"/>
      <c r="L104" s="38"/>
      <c r="M104" s="38"/>
    </row>
    <row r="105" spans="1:20" x14ac:dyDescent="0.25">
      <c r="A105" s="11">
        <v>31</v>
      </c>
      <c r="B105" s="30" t="s">
        <v>52</v>
      </c>
      <c r="C105" s="19">
        <f t="shared" si="21"/>
        <v>140000</v>
      </c>
      <c r="D105" s="60">
        <v>140000</v>
      </c>
      <c r="E105" s="60"/>
      <c r="F105" s="61"/>
      <c r="G105" s="61"/>
      <c r="H105" s="62"/>
      <c r="I105" s="62"/>
      <c r="J105" s="62"/>
      <c r="K105" s="62"/>
      <c r="L105" s="62"/>
      <c r="M105" s="62"/>
    </row>
    <row r="106" spans="1:20" x14ac:dyDescent="0.25">
      <c r="A106" s="11">
        <v>32</v>
      </c>
      <c r="B106" s="30" t="s">
        <v>53</v>
      </c>
      <c r="C106" s="19">
        <f t="shared" si="21"/>
        <v>1500000</v>
      </c>
      <c r="D106" s="60">
        <v>1500000</v>
      </c>
      <c r="E106" s="60"/>
      <c r="F106" s="61"/>
      <c r="G106" s="61"/>
      <c r="H106" s="62"/>
      <c r="I106" s="62"/>
      <c r="J106" s="62"/>
      <c r="K106" s="62"/>
      <c r="L106" s="62"/>
      <c r="M106" s="62"/>
    </row>
    <row r="107" spans="1:20" hidden="1" x14ac:dyDescent="0.25">
      <c r="A107" s="11">
        <v>35</v>
      </c>
      <c r="B107" s="30"/>
      <c r="C107" s="19">
        <f t="shared" si="21"/>
        <v>0</v>
      </c>
      <c r="D107" s="60"/>
      <c r="E107" s="60"/>
      <c r="F107" s="61"/>
      <c r="G107" s="61"/>
      <c r="H107" s="62"/>
      <c r="I107" s="62"/>
      <c r="J107" s="62"/>
      <c r="K107" s="62"/>
      <c r="L107" s="62"/>
      <c r="M107" s="62"/>
    </row>
    <row r="108" spans="1:20" x14ac:dyDescent="0.25">
      <c r="A108" s="11">
        <v>33</v>
      </c>
      <c r="B108" s="30" t="s">
        <v>54</v>
      </c>
      <c r="C108" s="19">
        <f t="shared" si="21"/>
        <v>100000</v>
      </c>
      <c r="D108" s="60">
        <v>100000</v>
      </c>
      <c r="E108" s="60"/>
      <c r="F108" s="61"/>
      <c r="G108" s="61"/>
      <c r="H108" s="62"/>
      <c r="I108" s="62"/>
      <c r="J108" s="62"/>
      <c r="K108" s="62"/>
      <c r="L108" s="62"/>
      <c r="M108" s="62"/>
    </row>
    <row r="109" spans="1:20" x14ac:dyDescent="0.25">
      <c r="A109" s="11">
        <v>34</v>
      </c>
      <c r="B109" s="30" t="s">
        <v>55</v>
      </c>
      <c r="C109" s="19">
        <f t="shared" si="21"/>
        <v>1007730</v>
      </c>
      <c r="D109" s="60">
        <v>1007730</v>
      </c>
      <c r="E109" s="60"/>
      <c r="F109" s="61"/>
      <c r="G109" s="61"/>
      <c r="H109" s="62"/>
      <c r="I109" s="62"/>
      <c r="J109" s="62"/>
      <c r="K109" s="62"/>
      <c r="L109" s="62"/>
      <c r="M109" s="62"/>
    </row>
    <row r="110" spans="1:20" x14ac:dyDescent="0.25">
      <c r="A110" s="11">
        <v>35</v>
      </c>
      <c r="B110" s="30" t="s">
        <v>56</v>
      </c>
      <c r="C110" s="19">
        <f t="shared" si="21"/>
        <v>600000</v>
      </c>
      <c r="D110" s="60">
        <v>600000</v>
      </c>
      <c r="E110" s="60"/>
      <c r="F110" s="61"/>
      <c r="G110" s="61"/>
      <c r="H110" s="62"/>
      <c r="I110" s="62"/>
      <c r="J110" s="62"/>
      <c r="K110" s="62"/>
      <c r="L110" s="62"/>
      <c r="M110" s="62"/>
    </row>
    <row r="111" spans="1:20" x14ac:dyDescent="0.25">
      <c r="C111" s="63"/>
      <c r="D111" s="64"/>
      <c r="E111" s="64"/>
      <c r="F111" s="64"/>
      <c r="G111" s="64"/>
      <c r="H111" s="63"/>
      <c r="I111" s="63"/>
      <c r="J111" s="63"/>
      <c r="K111" s="63"/>
      <c r="L111" s="63"/>
      <c r="M111" s="63"/>
    </row>
    <row r="112" spans="1:20" s="75" customFormat="1" x14ac:dyDescent="0.25">
      <c r="A112" s="74"/>
      <c r="C112" s="76"/>
      <c r="D112" s="73"/>
      <c r="E112" s="73"/>
      <c r="F112" s="73"/>
      <c r="G112" s="73"/>
      <c r="H112" s="76"/>
      <c r="I112" s="76"/>
      <c r="J112" s="76"/>
      <c r="K112" s="76"/>
      <c r="L112" s="76"/>
      <c r="M112" s="76"/>
      <c r="P112" s="77"/>
      <c r="Q112" s="77"/>
      <c r="R112" s="77"/>
      <c r="S112" s="77"/>
      <c r="T112" s="77"/>
    </row>
    <row r="113" spans="3:18" x14ac:dyDescent="0.25">
      <c r="C113" s="63"/>
      <c r="D113" s="64"/>
      <c r="E113" s="64"/>
      <c r="F113" s="64"/>
      <c r="G113" s="64"/>
      <c r="H113" s="63"/>
      <c r="I113" s="63"/>
      <c r="J113" s="63"/>
      <c r="K113" s="63"/>
      <c r="L113" s="63"/>
      <c r="M113" s="63"/>
    </row>
    <row r="114" spans="3:18" x14ac:dyDescent="0.25">
      <c r="C114" s="63"/>
      <c r="D114" s="65"/>
      <c r="E114" s="65"/>
      <c r="F114" s="65"/>
      <c r="G114" s="65"/>
      <c r="H114" s="63"/>
      <c r="I114" s="63"/>
      <c r="J114" s="63"/>
      <c r="K114" s="63"/>
      <c r="L114" s="63"/>
      <c r="M114" s="63"/>
    </row>
    <row r="115" spans="3:18" x14ac:dyDescent="0.25">
      <c r="D115" s="3"/>
    </row>
    <row r="116" spans="3:18" x14ac:dyDescent="0.25">
      <c r="D116" s="3"/>
      <c r="E116" s="3"/>
    </row>
    <row r="117" spans="3:18" x14ac:dyDescent="0.25">
      <c r="D117" s="3"/>
    </row>
    <row r="118" spans="3:18" x14ac:dyDescent="0.25">
      <c r="D118" s="31" t="s">
        <v>57</v>
      </c>
      <c r="E118" s="31"/>
      <c r="F118" s="32"/>
    </row>
    <row r="120" spans="3:18" x14ac:dyDescent="0.25">
      <c r="D120" s="33"/>
      <c r="E120" s="33"/>
      <c r="P120" s="25"/>
      <c r="R120" s="25"/>
    </row>
    <row r="122" spans="3:18" x14ac:dyDescent="0.25">
      <c r="R122" s="25"/>
    </row>
    <row r="124" spans="3:18" x14ac:dyDescent="0.25">
      <c r="R124" s="25"/>
    </row>
  </sheetData>
  <mergeCells count="7">
    <mergeCell ref="A1:B1"/>
    <mergeCell ref="A77:A79"/>
    <mergeCell ref="B77:B79"/>
    <mergeCell ref="P83:U83"/>
    <mergeCell ref="A2:M2"/>
    <mergeCell ref="A18:A20"/>
    <mergeCell ref="A36:A37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INVESTITII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Marina Plugar</dc:creator>
  <cp:lastModifiedBy>Gabriela Marina Plugar</cp:lastModifiedBy>
  <cp:lastPrinted>2021-03-23T08:53:08Z</cp:lastPrinted>
  <dcterms:created xsi:type="dcterms:W3CDTF">2021-03-21T07:15:43Z</dcterms:created>
  <dcterms:modified xsi:type="dcterms:W3CDTF">2021-03-23T09:31:50Z</dcterms:modified>
</cp:coreProperties>
</file>